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acunovodstvo\Desktop\DAVOR\PLANIRANJE PRORAČUNA 2024, 2025, 2026\ZA WEB\"/>
    </mc:Choice>
  </mc:AlternateContent>
  <bookViews>
    <workbookView xWindow="0" yWindow="0" windowWidth="28800" windowHeight="12180"/>
  </bookViews>
  <sheets>
    <sheet name="SAŽETAK" sheetId="10" r:id="rId1"/>
    <sheet name=" Račun prihoda i rashoda" sheetId="3" r:id="rId2"/>
    <sheet name="Prihodi i rashodi po izvorima" sheetId="8" r:id="rId3"/>
    <sheet name="Rashodi prema funkcijskoj kl" sheetId="5" r:id="rId4"/>
    <sheet name="Račun financiranja" sheetId="6" r:id="rId5"/>
    <sheet name="Račun financiranja po izvorima" sheetId="9" r:id="rId6"/>
    <sheet name="POSEBNI DIO" sheetId="7" r:id="rId7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" i="5" l="1"/>
  <c r="D10" i="5"/>
  <c r="E10" i="5"/>
  <c r="F10" i="5"/>
  <c r="B10" i="5"/>
  <c r="E16" i="8" l="1"/>
  <c r="E18" i="8"/>
  <c r="E11" i="8"/>
  <c r="E14" i="8"/>
  <c r="E21" i="8"/>
  <c r="E23" i="8"/>
  <c r="C30" i="8"/>
  <c r="C31" i="8"/>
  <c r="D31" i="8"/>
  <c r="E31" i="8"/>
  <c r="F31" i="8"/>
  <c r="C34" i="8"/>
  <c r="D34" i="8"/>
  <c r="D30" i="8" s="1"/>
  <c r="E34" i="8"/>
  <c r="F34" i="8"/>
  <c r="C36" i="8"/>
  <c r="D36" i="8"/>
  <c r="E36" i="8"/>
  <c r="F36" i="8"/>
  <c r="C38" i="8"/>
  <c r="D38" i="8"/>
  <c r="E38" i="8"/>
  <c r="F38" i="8"/>
  <c r="C41" i="8"/>
  <c r="D41" i="8"/>
  <c r="E41" i="8"/>
  <c r="F41" i="8"/>
  <c r="B41" i="8"/>
  <c r="B38" i="8"/>
  <c r="B36" i="8"/>
  <c r="B34" i="8"/>
  <c r="B31" i="8"/>
  <c r="D11" i="8"/>
  <c r="F11" i="8"/>
  <c r="D14" i="8"/>
  <c r="F14" i="8"/>
  <c r="D16" i="8"/>
  <c r="F16" i="8"/>
  <c r="D18" i="8"/>
  <c r="F18" i="8"/>
  <c r="D21" i="8"/>
  <c r="F21" i="8"/>
  <c r="D23" i="8"/>
  <c r="F23" i="8"/>
  <c r="B11" i="8"/>
  <c r="B14" i="8"/>
  <c r="B16" i="8"/>
  <c r="B18" i="8"/>
  <c r="B21" i="8"/>
  <c r="B23" i="8"/>
  <c r="C23" i="8"/>
  <c r="C21" i="8"/>
  <c r="C18" i="8"/>
  <c r="C16" i="8"/>
  <c r="C14" i="8"/>
  <c r="C11" i="8"/>
  <c r="E25" i="3"/>
  <c r="F25" i="3"/>
  <c r="G25" i="3"/>
  <c r="H25" i="3"/>
  <c r="D25" i="3"/>
  <c r="E17" i="3"/>
  <c r="F17" i="3"/>
  <c r="F11" i="3" s="1"/>
  <c r="F10" i="3" s="1"/>
  <c r="G17" i="3"/>
  <c r="G11" i="3" s="1"/>
  <c r="G10" i="3" s="1"/>
  <c r="H17" i="3"/>
  <c r="H11" i="3" s="1"/>
  <c r="H10" i="3" s="1"/>
  <c r="D17" i="3"/>
  <c r="D11" i="3" s="1"/>
  <c r="D10" i="3" s="1"/>
  <c r="E30" i="3"/>
  <c r="F30" i="3"/>
  <c r="G30" i="3"/>
  <c r="H30" i="3"/>
  <c r="D30" i="3"/>
  <c r="E11" i="3"/>
  <c r="E10" i="3" s="1"/>
  <c r="E30" i="8" l="1"/>
  <c r="F30" i="8"/>
  <c r="F10" i="8"/>
  <c r="E10" i="8"/>
  <c r="D10" i="8"/>
  <c r="B30" i="8"/>
  <c r="B10" i="8"/>
  <c r="C10" i="8"/>
  <c r="H24" i="3"/>
  <c r="G24" i="3"/>
  <c r="F24" i="3"/>
  <c r="D24" i="3"/>
  <c r="E24" i="3"/>
  <c r="F37" i="10"/>
  <c r="G34" i="10" s="1"/>
  <c r="G37" i="10" s="1"/>
  <c r="H34" i="10" s="1"/>
  <c r="H37" i="10" s="1"/>
  <c r="I34" i="10" s="1"/>
  <c r="I37" i="10" s="1"/>
  <c r="J34" i="10" s="1"/>
  <c r="J37" i="10" s="1"/>
  <c r="J21" i="10"/>
  <c r="I21" i="10"/>
  <c r="H21" i="10"/>
  <c r="G21" i="10"/>
  <c r="F21" i="10"/>
  <c r="J11" i="10"/>
  <c r="I11" i="10"/>
  <c r="H11" i="10"/>
  <c r="G11" i="10"/>
  <c r="F11" i="10"/>
  <c r="J8" i="10"/>
  <c r="I8" i="10"/>
  <c r="H8" i="10"/>
  <c r="G8" i="10"/>
  <c r="F8" i="10"/>
  <c r="I14" i="10" l="1"/>
  <c r="I22" i="10" s="1"/>
  <c r="I28" i="10" s="1"/>
  <c r="I29" i="10" s="1"/>
  <c r="J14" i="10"/>
  <c r="J22" i="10" s="1"/>
  <c r="J28" i="10" s="1"/>
  <c r="J29" i="10" s="1"/>
  <c r="F14" i="10"/>
  <c r="F22" i="10" s="1"/>
  <c r="F28" i="10" s="1"/>
  <c r="F29" i="10" s="1"/>
  <c r="G14" i="10"/>
  <c r="G22" i="10" s="1"/>
  <c r="G28" i="10" s="1"/>
  <c r="G29" i="10" s="1"/>
  <c r="H14" i="10"/>
  <c r="H22" i="10" s="1"/>
  <c r="H28" i="10" s="1"/>
  <c r="H29" i="10" s="1"/>
</calcChain>
</file>

<file path=xl/sharedStrings.xml><?xml version="1.0" encoding="utf-8"?>
<sst xmlns="http://schemas.openxmlformats.org/spreadsheetml/2006/main" count="302" uniqueCount="132">
  <si>
    <t>PRIHODI UKUPNO</t>
  </si>
  <si>
    <t>RASHODI UKUPNO</t>
  </si>
  <si>
    <t>NETO FINANCIRANJE</t>
  </si>
  <si>
    <t>Naziv prihoda</t>
  </si>
  <si>
    <t xml:space="preserve">A. RAČUN PRIHODA I RASHODA </t>
  </si>
  <si>
    <t>Razred</t>
  </si>
  <si>
    <t>Skupina</t>
  </si>
  <si>
    <t>Prihodi poslovanja</t>
  </si>
  <si>
    <t>Prihodi od prodaje nefinancijske imovine</t>
  </si>
  <si>
    <t>Naziv rashoda</t>
  </si>
  <si>
    <t>Rashodi poslovanja</t>
  </si>
  <si>
    <t>Rashodi za zaposlene</t>
  </si>
  <si>
    <t>Rashodi za nabavu nefinancijske imovine</t>
  </si>
  <si>
    <t>Rashodi za nabavu neproizvedene dugotrajne imovine</t>
  </si>
  <si>
    <t>RASHODI PREMA FUNKCIJSKOJ KLASIFIKACIJI</t>
  </si>
  <si>
    <t>UKUPNI RASHODI</t>
  </si>
  <si>
    <t>Primici od financijske imovine i zaduživanja</t>
  </si>
  <si>
    <t>Izdaci za financijsku imovinu i otplate zajmova</t>
  </si>
  <si>
    <t>II. POSEBNI DIO</t>
  </si>
  <si>
    <t>I. OPĆI DIO</t>
  </si>
  <si>
    <t>Šifra</t>
  </si>
  <si>
    <t xml:space="preserve">Naziv </t>
  </si>
  <si>
    <t>Materijalni rashodi</t>
  </si>
  <si>
    <t>Primici od zaduživanja</t>
  </si>
  <si>
    <t>Izdaci za otplatu glavnice primljenih kredita i zajmova</t>
  </si>
  <si>
    <t>A) SAŽETAK RAČUNA PRIHODA I RASHODA</t>
  </si>
  <si>
    <t>B) SAŽETAK RAČUNA FINANCIRANJA</t>
  </si>
  <si>
    <t>Projekcija 
za 2025.</t>
  </si>
  <si>
    <t>Prihodi od prodaje proizvedene dugotrajne imovine</t>
  </si>
  <si>
    <t>Pomoći iz inozemstva i od subjekata unutar općeg proračuna</t>
  </si>
  <si>
    <t>Prihodi iz nadležnog proračuna i od HZZO-a temeljem ugovornih obveza</t>
  </si>
  <si>
    <t>Rashodi za nabavu proizvedene dugotrajne imovine</t>
  </si>
  <si>
    <t>Naziv</t>
  </si>
  <si>
    <t>FINANCIJSKI PLAN PRORAČUNSKOG KORISNIKA JEDINICE LOKALNE I PODRUČNE (REGIONALNE) SAMOUPRAVE 
ZA 2024. I PROJEKCIJA ZA 2025. I 2026. GODINU</t>
  </si>
  <si>
    <t>Plan za 2024.</t>
  </si>
  <si>
    <t>Projekcija 
za 2026.</t>
  </si>
  <si>
    <t>Izvršenje 2022.</t>
  </si>
  <si>
    <t>Plan 2023.</t>
  </si>
  <si>
    <t>EUR</t>
  </si>
  <si>
    <t>Izvršenje 2022.*</t>
  </si>
  <si>
    <t>* Napomena: Iznosi u stupcima Izvršenje 2022. preračunavaju se iz kuna u eure prema fiksnom tečaju konverzije (1 EUR=7,53450 kuna) i po pravilima za preračunavanje i zaokruživanje.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</si>
  <si>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</si>
  <si>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</si>
  <si>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</si>
  <si>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</si>
  <si>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</si>
  <si>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</si>
  <si>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Proračun za 2024.</t>
  </si>
  <si>
    <t>Projekcija proračuna
za 2025.</t>
  </si>
  <si>
    <t>Projekcija proračuna
za 2026.</t>
  </si>
  <si>
    <t>PRIHODI POSLOVANJA PREMA EKONOMSKOJ KLASIFIKACIJI</t>
  </si>
  <si>
    <t>RASHODI POSLOVANJA PREMA EKONOMSKOJ KLASIFIKACIJI</t>
  </si>
  <si>
    <t>PRIHODI POSLOVANJA PREMA IZVORIMA FINANCIRANJA</t>
  </si>
  <si>
    <t>RASHODI POSLOVANJA PREMA IZVORIMA FINANCIRANJA</t>
  </si>
  <si>
    <t>Brojčana oznaka i naziv</t>
  </si>
  <si>
    <t>1 Opći prihodi i primici</t>
  </si>
  <si>
    <t xml:space="preserve">  11 Opći prihodi i primici</t>
  </si>
  <si>
    <t>3 Vlastiti prihodi</t>
  </si>
  <si>
    <t xml:space="preserve">  31 Vlastiti prihodi</t>
  </si>
  <si>
    <t>B. RAČUN FINANCIRANJA PREMA EKONOMSKOJ KLASIFIKACIJI</t>
  </si>
  <si>
    <t>B. RAČUN FINANCIRANJA PREMA IZVORIMA FINANCIRANJA</t>
  </si>
  <si>
    <t>PRIMICI UKUPNO</t>
  </si>
  <si>
    <t>8 Namjenski primici od zaduživanja</t>
  </si>
  <si>
    <t xml:space="preserve">  81 Namjenski primici od zaduživanja</t>
  </si>
  <si>
    <t>IZDACI UKUPNO</t>
  </si>
  <si>
    <t>D) VIŠEGODIŠNJI PLAN URAVNOTEŽENJA</t>
  </si>
  <si>
    <t>RAZLIKA - VIŠAK / MANJAK</t>
  </si>
  <si>
    <t>VIŠAK / MANJAK + NETO FINANCIRANJE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</si>
  <si>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</si>
  <si>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</si>
  <si>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</si>
  <si>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</si>
  <si>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VIŠAK / MANJAK IZ PRETHODNE(IH) GODINE KOJI ĆE SE RASPOREDITI / POKRITI</t>
  </si>
  <si>
    <t>VIŠAK / MANJAK TEKUĆE GODINE</t>
  </si>
  <si>
    <t>Prihodi od upravnih i administrativnih pristojbi, pristojbi po posebnim propisima i naknada</t>
  </si>
  <si>
    <t>Prihodi od prodaje proizvoda i robe te pruženih usluga, prihodi od donacija i povrati po protestira</t>
  </si>
  <si>
    <t>Prihodi od imovine</t>
  </si>
  <si>
    <t>Rashodi za dodatna ulaganja na nefinancijskoj imovini</t>
  </si>
  <si>
    <t>Financijski rashodi</t>
  </si>
  <si>
    <t>Ostali rashodi</t>
  </si>
  <si>
    <t>3 VLASTITI PRIHODI</t>
  </si>
  <si>
    <t>5 POMOĆI</t>
  </si>
  <si>
    <t>52 Pomoći iz drugih proračuna</t>
  </si>
  <si>
    <t>1 OPĆI PRIHODI I PRIMICI</t>
  </si>
  <si>
    <t>11 Opći prihodi i primici</t>
  </si>
  <si>
    <t>12 Opći prihodi i pirmici - decentralizirana sredstva</t>
  </si>
  <si>
    <t>31 Vlastiti prihodi</t>
  </si>
  <si>
    <t>4 PRIHODI ZA POSEBNE NAMJENE</t>
  </si>
  <si>
    <t>43 Ostali prihodi za posebne namjene</t>
  </si>
  <si>
    <t>56 Pomoći temeljem prijenosa EU sredstava</t>
  </si>
  <si>
    <t>6 DONACIJE</t>
  </si>
  <si>
    <t>61 Donacije</t>
  </si>
  <si>
    <t>7 PRIHODI OD PRODAJE ILI ZAMJ. NEF. IMOVINE</t>
  </si>
  <si>
    <t>7 Prihodi od prodaje ili zamj. Nef. Imovine</t>
  </si>
  <si>
    <t>Obrazovanje</t>
  </si>
  <si>
    <t>Srednjoškolsko  obrazovanje</t>
  </si>
  <si>
    <t>Program A024109</t>
  </si>
  <si>
    <t>DJELATNOST USTANOVA SREDNJEG ŠKOLSTVA I UČENIČKIH DOMOVA</t>
  </si>
  <si>
    <t>Aktivnost A024109A410901</t>
  </si>
  <si>
    <t>REDOVNA DJELATNOST PRORAČUNSKIH KORISNIKA</t>
  </si>
  <si>
    <t>Izvor 1.1.</t>
  </si>
  <si>
    <t>OPĆI PRIHODI I PRIMICI</t>
  </si>
  <si>
    <t xml:space="preserve"> 3</t>
  </si>
  <si>
    <t xml:space="preserve"> 32</t>
  </si>
  <si>
    <t>Izvor 1.2.</t>
  </si>
  <si>
    <t>OPĆI PRIHODI I PRIMICI-DECENTRALIZIRANA SREDSTVA</t>
  </si>
  <si>
    <t xml:space="preserve"> 34</t>
  </si>
  <si>
    <t>Izvor 3.1.</t>
  </si>
  <si>
    <t>VLASTITI PRIHODI</t>
  </si>
  <si>
    <t xml:space="preserve"> 38</t>
  </si>
  <si>
    <t>Izvor 4.3.</t>
  </si>
  <si>
    <t>OSTALI PRIHODI ZA POSEBNE NAMJENE</t>
  </si>
  <si>
    <t xml:space="preserve"> 31</t>
  </si>
  <si>
    <t xml:space="preserve"> 4</t>
  </si>
  <si>
    <t xml:space="preserve"> 42</t>
  </si>
  <si>
    <t>Izvor 5.2.</t>
  </si>
  <si>
    <t>POMOĆI IZ DRUGIH PRORAČUNA</t>
  </si>
  <si>
    <t>Aktivnost A024109A410902</t>
  </si>
  <si>
    <t>IZVANNASTAVNE I OSTALE AKTIVNOSTI</t>
  </si>
  <si>
    <t>Izvor 6.1.</t>
  </si>
  <si>
    <t>DONACIJE</t>
  </si>
  <si>
    <t>Aktivnost A024109K410901</t>
  </si>
  <si>
    <t>ODRŽAVANJE I OPREMANJE USTANOVA SREDNJEG ŠKOLSTVA I UČENIČKIH DOMOVA</t>
  </si>
  <si>
    <t xml:space="preserve"> 41</t>
  </si>
  <si>
    <t xml:space="preserve"> 45</t>
  </si>
  <si>
    <t>Aktivnost A024109T410901</t>
  </si>
  <si>
    <t>ŠKOLSKA SHEMA VOĆE, POVRĆE, MLIJEČNI PROIZVODI</t>
  </si>
  <si>
    <t>Izvor 5.6.</t>
  </si>
  <si>
    <t>POMOĆI TEMELJEM PRIJENOSA EU SREDSTAVA</t>
  </si>
  <si>
    <t>Aktivnost A024109T410905</t>
  </si>
  <si>
    <t>BESPLATNE MENSTRUALNE POTREPŠTINE</t>
  </si>
  <si>
    <t>SVEUKUPNO RASHODI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</si>
</sst>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i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i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b/>
      <i/>
      <sz val="10"/>
      <name val="Arial"/>
      <family val="2"/>
      <charset val="238"/>
    </font>
    <font>
      <b/>
      <i/>
      <sz val="10"/>
      <color indexed="8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9999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31">
    <xf numFmtId="0" fontId="0" fillId="0" borderId="0" xfId="0"/>
    <xf numFmtId="0" fontId="2" fillId="0" borderId="0" xfId="0" applyNumberFormat="1" applyFont="1" applyFill="1" applyBorder="1" applyAlignment="1" applyProtection="1">
      <alignment horizontal="left" wrapText="1"/>
    </xf>
    <xf numFmtId="0" fontId="4" fillId="0" borderId="0" xfId="0" applyNumberFormat="1" applyFont="1" applyFill="1" applyBorder="1" applyAlignment="1" applyProtection="1">
      <alignment wrapText="1"/>
    </xf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3" fontId="3" fillId="2" borderId="4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 applyProtection="1">
      <alignment horizontal="right" wrapText="1"/>
    </xf>
    <xf numFmtId="0" fontId="9" fillId="2" borderId="3" xfId="0" applyNumberFormat="1" applyFont="1" applyFill="1" applyBorder="1" applyAlignment="1" applyProtection="1">
      <alignment horizontal="left" vertical="center" wrapText="1"/>
    </xf>
    <xf numFmtId="0" fontId="7" fillId="2" borderId="3" xfId="0" quotePrefix="1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9" fillId="2" borderId="3" xfId="0" applyNumberFormat="1" applyFont="1" applyFill="1" applyBorder="1" applyAlignment="1" applyProtection="1">
      <alignment horizontal="left" vertical="center"/>
    </xf>
    <xf numFmtId="0" fontId="7" fillId="2" borderId="3" xfId="0" applyNumberFormat="1" applyFont="1" applyFill="1" applyBorder="1" applyAlignment="1" applyProtection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 wrapText="1"/>
    </xf>
    <xf numFmtId="0" fontId="6" fillId="4" borderId="4" xfId="0" applyNumberFormat="1" applyFont="1" applyFill="1" applyBorder="1" applyAlignment="1" applyProtection="1">
      <alignment horizontal="center" vertical="center" wrapText="1"/>
    </xf>
    <xf numFmtId="0" fontId="6" fillId="4" borderId="3" xfId="0" applyNumberFormat="1" applyFont="1" applyFill="1" applyBorder="1" applyAlignment="1" applyProtection="1">
      <alignment horizontal="center" vertical="center" wrapText="1"/>
    </xf>
    <xf numFmtId="0" fontId="2" fillId="0" borderId="0" xfId="0" quotePrefix="1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9" fillId="2" borderId="3" xfId="0" applyNumberFormat="1" applyFont="1" applyFill="1" applyBorder="1" applyAlignment="1" applyProtection="1">
      <alignment vertical="center" wrapText="1"/>
    </xf>
    <xf numFmtId="0" fontId="7" fillId="2" borderId="3" xfId="0" applyNumberFormat="1" applyFont="1" applyFill="1" applyBorder="1" applyAlignment="1" applyProtection="1">
      <alignment vertical="center" wrapText="1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NumberFormat="1" applyFont="1" applyFill="1" applyBorder="1" applyAlignment="1" applyProtection="1">
      <alignment horizontal="left"/>
    </xf>
    <xf numFmtId="3" fontId="6" fillId="3" borderId="3" xfId="0" applyNumberFormat="1" applyFont="1" applyFill="1" applyBorder="1" applyAlignment="1">
      <alignment horizontal="right"/>
    </xf>
    <xf numFmtId="3" fontId="6" fillId="0" borderId="3" xfId="0" applyNumberFormat="1" applyFont="1" applyFill="1" applyBorder="1" applyAlignment="1">
      <alignment horizontal="right"/>
    </xf>
    <xf numFmtId="3" fontId="6" fillId="3" borderId="1" xfId="0" quotePrefix="1" applyNumberFormat="1" applyFont="1" applyFill="1" applyBorder="1" applyAlignment="1">
      <alignment horizontal="right"/>
    </xf>
    <xf numFmtId="0" fontId="14" fillId="0" borderId="5" xfId="0" applyFont="1" applyBorder="1" applyAlignment="1">
      <alignment horizontal="right" vertical="center"/>
    </xf>
    <xf numFmtId="0" fontId="9" fillId="3" borderId="1" xfId="0" applyFont="1" applyFill="1" applyBorder="1" applyAlignment="1">
      <alignment horizontal="left" vertical="center"/>
    </xf>
    <xf numFmtId="0" fontId="6" fillId="0" borderId="4" xfId="0" applyNumberFormat="1" applyFont="1" applyFill="1" applyBorder="1" applyAlignment="1" applyProtection="1">
      <alignment horizontal="left" vertical="center" wrapText="1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6" fillId="0" borderId="4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left" vertical="center" wrapText="1"/>
    </xf>
    <xf numFmtId="0" fontId="7" fillId="2" borderId="4" xfId="0" applyNumberFormat="1" applyFont="1" applyFill="1" applyBorder="1" applyAlignment="1" applyProtection="1">
      <alignment horizontal="left"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1" fillId="0" borderId="0" xfId="0" applyFont="1" applyAlignment="1">
      <alignment wrapText="1"/>
    </xf>
    <xf numFmtId="0" fontId="7" fillId="3" borderId="2" xfId="0" applyNumberFormat="1" applyFont="1" applyFill="1" applyBorder="1" applyAlignment="1" applyProtection="1">
      <alignment vertical="center"/>
    </xf>
    <xf numFmtId="3" fontId="6" fillId="0" borderId="3" xfId="0" applyNumberFormat="1" applyFont="1" applyFill="1" applyBorder="1" applyAlignment="1" applyProtection="1">
      <alignment horizontal="right" wrapText="1"/>
    </xf>
    <xf numFmtId="3" fontId="6" fillId="0" borderId="3" xfId="0" applyNumberFormat="1" applyFont="1" applyBorder="1" applyAlignment="1">
      <alignment horizontal="right"/>
    </xf>
    <xf numFmtId="3" fontId="9" fillId="4" borderId="1" xfId="0" quotePrefix="1" applyNumberFormat="1" applyFont="1" applyFill="1" applyBorder="1" applyAlignment="1">
      <alignment horizontal="right"/>
    </xf>
    <xf numFmtId="3" fontId="9" fillId="4" borderId="3" xfId="0" applyNumberFormat="1" applyFont="1" applyFill="1" applyBorder="1" applyAlignment="1" applyProtection="1">
      <alignment horizontal="right" wrapText="1"/>
    </xf>
    <xf numFmtId="3" fontId="9" fillId="3" borderId="1" xfId="0" quotePrefix="1" applyNumberFormat="1" applyFont="1" applyFill="1" applyBorder="1" applyAlignment="1">
      <alignment horizontal="right"/>
    </xf>
    <xf numFmtId="3" fontId="9" fillId="3" borderId="3" xfId="0" quotePrefix="1" applyNumberFormat="1" applyFont="1" applyFill="1" applyBorder="1" applyAlignment="1">
      <alignment horizontal="right"/>
    </xf>
    <xf numFmtId="0" fontId="16" fillId="0" borderId="0" xfId="0" applyNumberFormat="1" applyFont="1" applyFill="1" applyBorder="1" applyAlignment="1" applyProtection="1">
      <alignment horizontal="center" vertical="center" wrapText="1"/>
    </xf>
    <xf numFmtId="0" fontId="17" fillId="0" borderId="0" xfId="0" applyFont="1" applyAlignment="1">
      <alignment wrapText="1"/>
    </xf>
    <xf numFmtId="0" fontId="18" fillId="0" borderId="0" xfId="0" quotePrefix="1" applyNumberFormat="1" applyFont="1" applyFill="1" applyBorder="1" applyAlignment="1" applyProtection="1">
      <alignment horizontal="center" vertical="center" wrapText="1"/>
    </xf>
    <xf numFmtId="0" fontId="19" fillId="0" borderId="0" xfId="0" applyNumberFormat="1" applyFont="1" applyFill="1" applyBorder="1" applyAlignment="1" applyProtection="1">
      <alignment horizontal="center" vertical="center" wrapText="1"/>
    </xf>
    <xf numFmtId="0" fontId="7" fillId="0" borderId="0" xfId="0" applyNumberFormat="1" applyFont="1" applyFill="1" applyBorder="1" applyAlignment="1" applyProtection="1"/>
    <xf numFmtId="0" fontId="9" fillId="0" borderId="1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center" wrapText="1"/>
    </xf>
    <xf numFmtId="0" fontId="9" fillId="0" borderId="2" xfId="0" quotePrefix="1" applyNumberFormat="1" applyFont="1" applyFill="1" applyBorder="1" applyAlignment="1" applyProtection="1">
      <alignment horizontal="left"/>
    </xf>
    <xf numFmtId="0" fontId="9" fillId="2" borderId="3" xfId="0" applyNumberFormat="1" applyFont="1" applyFill="1" applyBorder="1" applyAlignment="1" applyProtection="1">
      <alignment horizontal="center" vertical="center" wrapText="1"/>
    </xf>
    <xf numFmtId="3" fontId="6" fillId="3" borderId="3" xfId="0" quotePrefix="1" applyNumberFormat="1" applyFont="1" applyFill="1" applyBorder="1" applyAlignment="1">
      <alignment horizontal="right"/>
    </xf>
    <xf numFmtId="0" fontId="6" fillId="4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Font="1"/>
    <xf numFmtId="3" fontId="6" fillId="0" borderId="4" xfId="0" applyNumberFormat="1" applyFont="1" applyFill="1" applyBorder="1" applyAlignment="1" applyProtection="1">
      <alignment horizontal="center" vertical="center" wrapText="1"/>
    </xf>
    <xf numFmtId="3" fontId="6" fillId="2" borderId="4" xfId="0" applyNumberFormat="1" applyFont="1" applyFill="1" applyBorder="1" applyAlignment="1">
      <alignment horizontal="center" vertical="center"/>
    </xf>
    <xf numFmtId="3" fontId="3" fillId="2" borderId="4" xfId="0" applyNumberFormat="1" applyFont="1" applyFill="1" applyBorder="1" applyAlignment="1">
      <alignment horizontal="center" vertical="center"/>
    </xf>
    <xf numFmtId="3" fontId="3" fillId="2" borderId="3" xfId="0" applyNumberFormat="1" applyFont="1" applyFill="1" applyBorder="1" applyAlignment="1">
      <alignment horizontal="center" vertical="center"/>
    </xf>
    <xf numFmtId="3" fontId="3" fillId="2" borderId="3" xfId="0" applyNumberFormat="1" applyFont="1" applyFill="1" applyBorder="1" applyAlignment="1" applyProtection="1">
      <alignment horizontal="center" vertical="center" wrapText="1"/>
    </xf>
    <xf numFmtId="0" fontId="20" fillId="2" borderId="3" xfId="0" quotePrefix="1" applyFont="1" applyFill="1" applyBorder="1" applyAlignment="1">
      <alignment horizontal="left" vertical="center" wrapText="1"/>
    </xf>
    <xf numFmtId="0" fontId="20" fillId="2" borderId="3" xfId="0" applyNumberFormat="1" applyFont="1" applyFill="1" applyBorder="1" applyAlignment="1" applyProtection="1">
      <alignment vertical="center" wrapText="1"/>
    </xf>
    <xf numFmtId="0" fontId="20" fillId="2" borderId="3" xfId="0" applyNumberFormat="1" applyFont="1" applyFill="1" applyBorder="1" applyAlignment="1" applyProtection="1">
      <alignment horizontal="left" vertical="center" wrapText="1"/>
    </xf>
    <xf numFmtId="0" fontId="21" fillId="0" borderId="3" xfId="0" applyNumberFormat="1" applyFont="1" applyFill="1" applyBorder="1" applyAlignment="1" applyProtection="1">
      <alignment horizontal="left" vertical="center" wrapText="1"/>
    </xf>
    <xf numFmtId="0" fontId="15" fillId="0" borderId="3" xfId="0" applyNumberFormat="1" applyFont="1" applyFill="1" applyBorder="1" applyAlignment="1" applyProtection="1">
      <alignment horizontal="left" vertical="center" wrapText="1"/>
    </xf>
    <xf numFmtId="0" fontId="0" fillId="2" borderId="0" xfId="0" applyFill="1"/>
    <xf numFmtId="3" fontId="6" fillId="0" borderId="3" xfId="0" applyNumberFormat="1" applyFont="1" applyFill="1" applyBorder="1" applyAlignment="1" applyProtection="1">
      <alignment horizontal="center" vertical="center" wrapText="1"/>
    </xf>
    <xf numFmtId="3" fontId="6" fillId="2" borderId="3" xfId="0" applyNumberFormat="1" applyFont="1" applyFill="1" applyBorder="1" applyAlignment="1">
      <alignment horizontal="center" vertical="center"/>
    </xf>
    <xf numFmtId="3" fontId="6" fillId="2" borderId="4" xfId="0" applyNumberFormat="1" applyFont="1" applyFill="1" applyBorder="1" applyAlignment="1" applyProtection="1">
      <alignment horizontal="center" vertical="center" wrapText="1"/>
    </xf>
    <xf numFmtId="3" fontId="3" fillId="2" borderId="4" xfId="0" applyNumberFormat="1" applyFont="1" applyFill="1" applyBorder="1" applyAlignment="1" applyProtection="1">
      <alignment horizontal="center" vertical="center" wrapText="1"/>
    </xf>
    <xf numFmtId="3" fontId="0" fillId="0" borderId="0" xfId="0" applyNumberFormat="1"/>
    <xf numFmtId="0" fontId="0" fillId="0" borderId="3" xfId="0" applyBorder="1"/>
    <xf numFmtId="4" fontId="0" fillId="0" borderId="3" xfId="0" applyNumberFormat="1" applyBorder="1"/>
    <xf numFmtId="4" fontId="6" fillId="2" borderId="4" xfId="0" applyNumberFormat="1" applyFont="1" applyFill="1" applyBorder="1" applyAlignment="1">
      <alignment horizontal="right"/>
    </xf>
    <xf numFmtId="0" fontId="6" fillId="4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6" fillId="4" borderId="0" xfId="0" applyNumberFormat="1" applyFont="1" applyFill="1" applyBorder="1" applyAlignment="1" applyProtection="1">
      <alignment horizontal="left" vertical="center" wrapText="1"/>
    </xf>
    <xf numFmtId="4" fontId="0" fillId="5" borderId="0" xfId="0" applyNumberFormat="1" applyFill="1" applyAlignment="1">
      <alignment horizontal="center" vertical="center"/>
    </xf>
    <xf numFmtId="4" fontId="1" fillId="4" borderId="0" xfId="0" applyNumberFormat="1" applyFont="1" applyFill="1" applyAlignment="1">
      <alignment horizontal="center" vertical="center"/>
    </xf>
    <xf numFmtId="4" fontId="0" fillId="6" borderId="0" xfId="0" applyNumberFormat="1" applyFill="1" applyAlignment="1">
      <alignment horizontal="center" vertical="center"/>
    </xf>
    <xf numFmtId="4" fontId="1" fillId="7" borderId="0" xfId="0" applyNumberFormat="1" applyFont="1" applyFill="1" applyAlignment="1">
      <alignment horizontal="center" vertical="center"/>
    </xf>
    <xf numFmtId="0" fontId="1" fillId="7" borderId="0" xfId="0" applyFont="1" applyFill="1" applyAlignment="1">
      <alignment horizontal="left" vertical="center"/>
    </xf>
    <xf numFmtId="0" fontId="0" fillId="6" borderId="0" xfId="0" applyFill="1" applyAlignment="1">
      <alignment horizontal="left" vertical="center"/>
    </xf>
    <xf numFmtId="0" fontId="0" fillId="5" borderId="0" xfId="0" applyFill="1" applyAlignment="1">
      <alignment horizontal="left" vertical="center"/>
    </xf>
    <xf numFmtId="0" fontId="0" fillId="0" borderId="0" xfId="0" applyAlignment="1">
      <alignment horizontal="left" vertical="center"/>
    </xf>
    <xf numFmtId="3" fontId="22" fillId="0" borderId="3" xfId="0" applyNumberFormat="1" applyFont="1" applyFill="1" applyBorder="1" applyAlignment="1">
      <alignment horizontal="right"/>
    </xf>
    <xf numFmtId="3" fontId="22" fillId="3" borderId="3" xfId="0" applyNumberFormat="1" applyFont="1" applyFill="1" applyBorder="1" applyAlignment="1">
      <alignment horizontal="right"/>
    </xf>
    <xf numFmtId="3" fontId="22" fillId="0" borderId="3" xfId="0" applyNumberFormat="1" applyFont="1" applyBorder="1" applyAlignment="1">
      <alignment horizontal="right"/>
    </xf>
    <xf numFmtId="0" fontId="22" fillId="4" borderId="3" xfId="0" applyNumberFormat="1" applyFont="1" applyFill="1" applyBorder="1" applyAlignment="1" applyProtection="1">
      <alignment horizontal="center" vertical="center" wrapText="1"/>
    </xf>
    <xf numFmtId="3" fontId="22" fillId="0" borderId="4" xfId="0" applyNumberFormat="1" applyFont="1" applyFill="1" applyBorder="1" applyAlignment="1" applyProtection="1">
      <alignment horizontal="center" vertical="center" wrapText="1"/>
    </xf>
    <xf numFmtId="3" fontId="22" fillId="2" borderId="4" xfId="0" applyNumberFormat="1" applyFont="1" applyFill="1" applyBorder="1" applyAlignment="1">
      <alignment horizontal="center" vertical="center"/>
    </xf>
    <xf numFmtId="3" fontId="23" fillId="2" borderId="3" xfId="0" applyNumberFormat="1" applyFont="1" applyFill="1" applyBorder="1" applyAlignment="1">
      <alignment horizontal="center" vertical="center"/>
    </xf>
    <xf numFmtId="3" fontId="23" fillId="2" borderId="4" xfId="0" applyNumberFormat="1" applyFont="1" applyFill="1" applyBorder="1" applyAlignment="1">
      <alignment horizontal="center" vertical="center"/>
    </xf>
    <xf numFmtId="3" fontId="22" fillId="0" borderId="3" xfId="0" applyNumberFormat="1" applyFont="1" applyFill="1" applyBorder="1" applyAlignment="1" applyProtection="1">
      <alignment horizontal="center" vertical="center" wrapText="1"/>
    </xf>
    <xf numFmtId="3" fontId="22" fillId="2" borderId="3" xfId="0" applyNumberFormat="1" applyFont="1" applyFill="1" applyBorder="1" applyAlignment="1">
      <alignment horizontal="center" vertical="center"/>
    </xf>
    <xf numFmtId="3" fontId="22" fillId="2" borderId="4" xfId="0" applyNumberFormat="1" applyFont="1" applyFill="1" applyBorder="1" applyAlignment="1" applyProtection="1">
      <alignment horizontal="center" vertical="center" wrapText="1"/>
    </xf>
    <xf numFmtId="3" fontId="23" fillId="2" borderId="4" xfId="0" applyNumberFormat="1" applyFont="1" applyFill="1" applyBorder="1" applyAlignment="1" applyProtection="1">
      <alignment horizontal="center" vertical="center" wrapText="1"/>
    </xf>
    <xf numFmtId="0" fontId="22" fillId="4" borderId="4" xfId="0" applyNumberFormat="1" applyFont="1" applyFill="1" applyBorder="1" applyAlignment="1" applyProtection="1">
      <alignment horizontal="center" vertical="center" wrapText="1"/>
    </xf>
    <xf numFmtId="0" fontId="9" fillId="0" borderId="1" xfId="0" quotePrefix="1" applyFont="1" applyBorder="1" applyAlignment="1">
      <alignment horizontal="left" vertical="center"/>
    </xf>
    <xf numFmtId="0" fontId="7" fillId="0" borderId="2" xfId="0" applyNumberFormat="1" applyFont="1" applyFill="1" applyBorder="1" applyAlignment="1" applyProtection="1">
      <alignment vertical="center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0" fillId="0" borderId="0" xfId="0" applyNumberFormat="1" applyFont="1" applyFill="1" applyBorder="1" applyAlignment="1" applyProtection="1">
      <alignment vertical="center" wrapText="1"/>
    </xf>
    <xf numFmtId="0" fontId="11" fillId="0" borderId="0" xfId="0" applyFont="1" applyAlignment="1">
      <alignment wrapText="1"/>
    </xf>
    <xf numFmtId="0" fontId="9" fillId="3" borderId="1" xfId="0" applyNumberFormat="1" applyFont="1" applyFill="1" applyBorder="1" applyAlignment="1" applyProtection="1">
      <alignment horizontal="left" vertical="center" wrapText="1"/>
    </xf>
    <xf numFmtId="0" fontId="7" fillId="3" borderId="2" xfId="0" applyNumberFormat="1" applyFont="1" applyFill="1" applyBorder="1" applyAlignment="1" applyProtection="1">
      <alignment vertical="center" wrapText="1"/>
    </xf>
    <xf numFmtId="0" fontId="7" fillId="3" borderId="2" xfId="0" applyNumberFormat="1" applyFont="1" applyFill="1" applyBorder="1" applyAlignment="1" applyProtection="1">
      <alignment vertical="center"/>
    </xf>
    <xf numFmtId="0" fontId="9" fillId="0" borderId="1" xfId="0" applyNumberFormat="1" applyFont="1" applyFill="1" applyBorder="1" applyAlignment="1" applyProtection="1">
      <alignment horizontal="left" vertical="center" wrapText="1"/>
    </xf>
    <xf numFmtId="0" fontId="7" fillId="0" borderId="2" xfId="0" applyNumberFormat="1" applyFont="1" applyFill="1" applyBorder="1" applyAlignment="1" applyProtection="1">
      <alignment vertical="center" wrapText="1"/>
    </xf>
    <xf numFmtId="0" fontId="9" fillId="0" borderId="1" xfId="0" quotePrefix="1" applyFont="1" applyFill="1" applyBorder="1" applyAlignment="1">
      <alignment horizontal="left" vertical="center"/>
    </xf>
    <xf numFmtId="0" fontId="9" fillId="0" borderId="1" xfId="0" quotePrefix="1" applyNumberFormat="1" applyFont="1" applyFill="1" applyBorder="1" applyAlignment="1" applyProtection="1">
      <alignment horizontal="left" vertical="center" wrapText="1"/>
    </xf>
    <xf numFmtId="0" fontId="9" fillId="3" borderId="1" xfId="0" quotePrefix="1" applyNumberFormat="1" applyFont="1" applyFill="1" applyBorder="1" applyAlignment="1" applyProtection="1">
      <alignment horizontal="left" vertical="center" wrapText="1"/>
    </xf>
    <xf numFmtId="0" fontId="12" fillId="0" borderId="0" xfId="0" applyNumberFormat="1" applyFont="1" applyFill="1" applyBorder="1" applyAlignment="1" applyProtection="1">
      <alignment wrapText="1"/>
    </xf>
    <xf numFmtId="0" fontId="13" fillId="0" borderId="0" xfId="0" applyNumberFormat="1" applyFont="1" applyFill="1" applyBorder="1" applyAlignment="1" applyProtection="1">
      <alignment wrapText="1"/>
    </xf>
    <xf numFmtId="0" fontId="9" fillId="4" borderId="1" xfId="0" applyNumberFormat="1" applyFont="1" applyFill="1" applyBorder="1" applyAlignment="1" applyProtection="1">
      <alignment horizontal="left" vertical="center" wrapText="1"/>
    </xf>
    <xf numFmtId="0" fontId="9" fillId="4" borderId="2" xfId="0" applyNumberFormat="1" applyFont="1" applyFill="1" applyBorder="1" applyAlignment="1" applyProtection="1">
      <alignment horizontal="left" vertical="center" wrapText="1"/>
    </xf>
    <xf numFmtId="0" fontId="9" fillId="4" borderId="4" xfId="0" applyNumberFormat="1" applyFont="1" applyFill="1" applyBorder="1" applyAlignment="1" applyProtection="1">
      <alignment horizontal="left" vertical="center" wrapText="1"/>
    </xf>
    <xf numFmtId="0" fontId="9" fillId="3" borderId="2" xfId="0" applyNumberFormat="1" applyFont="1" applyFill="1" applyBorder="1" applyAlignment="1" applyProtection="1">
      <alignment horizontal="left" vertical="center" wrapText="1"/>
    </xf>
    <xf numFmtId="0" fontId="9" fillId="3" borderId="4" xfId="0" applyNumberFormat="1" applyFont="1" applyFill="1" applyBorder="1" applyAlignment="1" applyProtection="1">
      <alignment horizontal="left" vertical="center" wrapText="1"/>
    </xf>
    <xf numFmtId="0" fontId="16" fillId="0" borderId="0" xfId="0" applyNumberFormat="1" applyFont="1" applyFill="1" applyBorder="1" applyAlignment="1" applyProtection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11" fillId="0" borderId="0" xfId="0" applyFont="1" applyAlignment="1">
      <alignment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colors>
    <mruColors>
      <color rgb="FF9999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0"/>
  <sheetViews>
    <sheetView tabSelected="1" workbookViewId="0">
      <selection activeCell="Q24" sqref="Q24"/>
    </sheetView>
  </sheetViews>
  <sheetFormatPr defaultRowHeight="15" x14ac:dyDescent="0.25"/>
  <cols>
    <col min="5" max="10" width="25.28515625" customWidth="1"/>
  </cols>
  <sheetData>
    <row r="1" spans="1:10" ht="42" customHeight="1" x14ac:dyDescent="0.25">
      <c r="A1" s="109" t="s">
        <v>33</v>
      </c>
      <c r="B1" s="109"/>
      <c r="C1" s="109"/>
      <c r="D1" s="109"/>
      <c r="E1" s="109"/>
      <c r="F1" s="109"/>
      <c r="G1" s="109"/>
      <c r="H1" s="109"/>
      <c r="I1" s="109"/>
      <c r="J1" s="109"/>
    </row>
    <row r="2" spans="1:10" ht="18" x14ac:dyDescent="0.25">
      <c r="A2" s="23"/>
      <c r="B2" s="23"/>
      <c r="C2" s="23"/>
      <c r="D2" s="23"/>
      <c r="E2" s="23"/>
      <c r="F2" s="23"/>
      <c r="G2" s="23"/>
      <c r="H2" s="23"/>
      <c r="I2" s="23"/>
      <c r="J2" s="23"/>
    </row>
    <row r="3" spans="1:10" ht="15.75" x14ac:dyDescent="0.25">
      <c r="A3" s="109" t="s">
        <v>19</v>
      </c>
      <c r="B3" s="109"/>
      <c r="C3" s="109"/>
      <c r="D3" s="109"/>
      <c r="E3" s="109"/>
      <c r="F3" s="109"/>
      <c r="G3" s="109"/>
      <c r="H3" s="109"/>
      <c r="I3" s="110"/>
      <c r="J3" s="110"/>
    </row>
    <row r="4" spans="1:10" ht="18" x14ac:dyDescent="0.25">
      <c r="A4" s="23"/>
      <c r="B4" s="23"/>
      <c r="C4" s="23"/>
      <c r="D4" s="23"/>
      <c r="E4" s="23"/>
      <c r="F4" s="23"/>
      <c r="G4" s="23"/>
      <c r="H4" s="23"/>
      <c r="I4" s="5"/>
      <c r="J4" s="5"/>
    </row>
    <row r="5" spans="1:10" ht="15.75" x14ac:dyDescent="0.25">
      <c r="A5" s="109" t="s">
        <v>25</v>
      </c>
      <c r="B5" s="111"/>
      <c r="C5" s="111"/>
      <c r="D5" s="111"/>
      <c r="E5" s="111"/>
      <c r="F5" s="111"/>
      <c r="G5" s="111"/>
      <c r="H5" s="111"/>
      <c r="I5" s="111"/>
      <c r="J5" s="111"/>
    </row>
    <row r="6" spans="1:10" ht="18" x14ac:dyDescent="0.25">
      <c r="A6" s="1"/>
      <c r="B6" s="2"/>
      <c r="C6" s="2"/>
      <c r="D6" s="2"/>
      <c r="E6" s="6"/>
      <c r="F6" s="7"/>
      <c r="G6" s="7"/>
      <c r="H6" s="7"/>
      <c r="I6" s="7"/>
      <c r="J6" s="33" t="s">
        <v>38</v>
      </c>
    </row>
    <row r="7" spans="1:10" ht="25.5" x14ac:dyDescent="0.25">
      <c r="A7" s="26"/>
      <c r="B7" s="27"/>
      <c r="C7" s="27"/>
      <c r="D7" s="28"/>
      <c r="E7" s="29"/>
      <c r="F7" s="3" t="s">
        <v>39</v>
      </c>
      <c r="G7" s="3" t="s">
        <v>37</v>
      </c>
      <c r="H7" s="3" t="s">
        <v>47</v>
      </c>
      <c r="I7" s="3" t="s">
        <v>48</v>
      </c>
      <c r="J7" s="3" t="s">
        <v>49</v>
      </c>
    </row>
    <row r="8" spans="1:10" x14ac:dyDescent="0.25">
      <c r="A8" s="112" t="s">
        <v>0</v>
      </c>
      <c r="B8" s="113"/>
      <c r="C8" s="113"/>
      <c r="D8" s="113"/>
      <c r="E8" s="114"/>
      <c r="F8" s="95">
        <f>F9+F10</f>
        <v>510100</v>
      </c>
      <c r="G8" s="95">
        <f t="shared" ref="G8:J8" si="0">G9+G10</f>
        <v>538510</v>
      </c>
      <c r="H8" s="30">
        <f t="shared" si="0"/>
        <v>790730</v>
      </c>
      <c r="I8" s="30">
        <f t="shared" si="0"/>
        <v>790930</v>
      </c>
      <c r="J8" s="30">
        <f t="shared" si="0"/>
        <v>791130</v>
      </c>
    </row>
    <row r="9" spans="1:10" x14ac:dyDescent="0.25">
      <c r="A9" s="115" t="s">
        <v>41</v>
      </c>
      <c r="B9" s="116"/>
      <c r="C9" s="116"/>
      <c r="D9" s="116"/>
      <c r="E9" s="108"/>
      <c r="F9" s="94">
        <v>510100</v>
      </c>
      <c r="G9" s="94">
        <v>538510</v>
      </c>
      <c r="H9" s="31">
        <v>790730</v>
      </c>
      <c r="I9" s="31">
        <v>790930</v>
      </c>
      <c r="J9" s="31">
        <v>791130</v>
      </c>
    </row>
    <row r="10" spans="1:10" x14ac:dyDescent="0.25">
      <c r="A10" s="117" t="s">
        <v>42</v>
      </c>
      <c r="B10" s="108"/>
      <c r="C10" s="108"/>
      <c r="D10" s="108"/>
      <c r="E10" s="108"/>
      <c r="F10" s="94"/>
      <c r="G10" s="94"/>
      <c r="H10" s="31"/>
      <c r="I10" s="31"/>
      <c r="J10" s="31"/>
    </row>
    <row r="11" spans="1:10" x14ac:dyDescent="0.25">
      <c r="A11" s="34" t="s">
        <v>1</v>
      </c>
      <c r="B11" s="42"/>
      <c r="C11" s="42"/>
      <c r="D11" s="42"/>
      <c r="E11" s="42"/>
      <c r="F11" s="95">
        <f>F12+F13</f>
        <v>540400.02</v>
      </c>
      <c r="G11" s="95">
        <f t="shared" ref="G11:J11" si="1">G12+G13</f>
        <v>538510</v>
      </c>
      <c r="H11" s="30">
        <f t="shared" si="1"/>
        <v>790730</v>
      </c>
      <c r="I11" s="30">
        <f t="shared" si="1"/>
        <v>790930</v>
      </c>
      <c r="J11" s="30">
        <f t="shared" si="1"/>
        <v>791130</v>
      </c>
    </row>
    <row r="12" spans="1:10" x14ac:dyDescent="0.25">
      <c r="A12" s="118" t="s">
        <v>43</v>
      </c>
      <c r="B12" s="116"/>
      <c r="C12" s="116"/>
      <c r="D12" s="116"/>
      <c r="E12" s="116"/>
      <c r="F12" s="94">
        <v>521311.73</v>
      </c>
      <c r="G12" s="94">
        <v>514020</v>
      </c>
      <c r="H12" s="31">
        <v>781430</v>
      </c>
      <c r="I12" s="31">
        <v>781630</v>
      </c>
      <c r="J12" s="43">
        <v>781830</v>
      </c>
    </row>
    <row r="13" spans="1:10" x14ac:dyDescent="0.25">
      <c r="A13" s="107" t="s">
        <v>44</v>
      </c>
      <c r="B13" s="108"/>
      <c r="C13" s="108"/>
      <c r="D13" s="108"/>
      <c r="E13" s="108"/>
      <c r="F13" s="96">
        <v>19088.29</v>
      </c>
      <c r="G13" s="96">
        <v>24490</v>
      </c>
      <c r="H13" s="44">
        <v>9300</v>
      </c>
      <c r="I13" s="44">
        <v>9300</v>
      </c>
      <c r="J13" s="43">
        <v>9300</v>
      </c>
    </row>
    <row r="14" spans="1:10" x14ac:dyDescent="0.25">
      <c r="A14" s="119" t="s">
        <v>66</v>
      </c>
      <c r="B14" s="113"/>
      <c r="C14" s="113"/>
      <c r="D14" s="113"/>
      <c r="E14" s="113"/>
      <c r="F14" s="95">
        <f>F8-F11</f>
        <v>-30300.020000000019</v>
      </c>
      <c r="G14" s="95">
        <f t="shared" ref="G14:J14" si="2">G8-G11</f>
        <v>0</v>
      </c>
      <c r="H14" s="30">
        <f t="shared" si="2"/>
        <v>0</v>
      </c>
      <c r="I14" s="30">
        <f t="shared" si="2"/>
        <v>0</v>
      </c>
      <c r="J14" s="30">
        <f t="shared" si="2"/>
        <v>0</v>
      </c>
    </row>
    <row r="15" spans="1:10" ht="18" x14ac:dyDescent="0.25">
      <c r="A15" s="23"/>
      <c r="B15" s="21"/>
      <c r="C15" s="21"/>
      <c r="D15" s="21"/>
      <c r="E15" s="21"/>
      <c r="F15" s="21"/>
      <c r="G15" s="21"/>
      <c r="H15" s="22"/>
      <c r="I15" s="22"/>
      <c r="J15" s="22"/>
    </row>
    <row r="16" spans="1:10" ht="15.75" x14ac:dyDescent="0.25">
      <c r="A16" s="109" t="s">
        <v>26</v>
      </c>
      <c r="B16" s="111"/>
      <c r="C16" s="111"/>
      <c r="D16" s="111"/>
      <c r="E16" s="111"/>
      <c r="F16" s="111"/>
      <c r="G16" s="111"/>
      <c r="H16" s="111"/>
      <c r="I16" s="111"/>
      <c r="J16" s="111"/>
    </row>
    <row r="17" spans="1:10" ht="18" x14ac:dyDescent="0.25">
      <c r="A17" s="23"/>
      <c r="B17" s="21"/>
      <c r="C17" s="21"/>
      <c r="D17" s="21"/>
      <c r="E17" s="21"/>
      <c r="F17" s="21"/>
      <c r="G17" s="21"/>
      <c r="H17" s="22"/>
      <c r="I17" s="22"/>
      <c r="J17" s="22"/>
    </row>
    <row r="18" spans="1:10" ht="25.5" x14ac:dyDescent="0.25">
      <c r="A18" s="26"/>
      <c r="B18" s="27"/>
      <c r="C18" s="27"/>
      <c r="D18" s="28"/>
      <c r="E18" s="29"/>
      <c r="F18" s="3" t="s">
        <v>39</v>
      </c>
      <c r="G18" s="3" t="s">
        <v>37</v>
      </c>
      <c r="H18" s="3" t="s">
        <v>47</v>
      </c>
      <c r="I18" s="3" t="s">
        <v>48</v>
      </c>
      <c r="J18" s="3" t="s">
        <v>49</v>
      </c>
    </row>
    <row r="19" spans="1:10" x14ac:dyDescent="0.25">
      <c r="A19" s="107" t="s">
        <v>45</v>
      </c>
      <c r="B19" s="108"/>
      <c r="C19" s="108"/>
      <c r="D19" s="108"/>
      <c r="E19" s="108"/>
      <c r="F19" s="44"/>
      <c r="G19" s="44"/>
      <c r="H19" s="44"/>
      <c r="I19" s="44"/>
      <c r="J19" s="43"/>
    </row>
    <row r="20" spans="1:10" x14ac:dyDescent="0.25">
      <c r="A20" s="107" t="s">
        <v>46</v>
      </c>
      <c r="B20" s="108"/>
      <c r="C20" s="108"/>
      <c r="D20" s="108"/>
      <c r="E20" s="108"/>
      <c r="F20" s="44"/>
      <c r="G20" s="44"/>
      <c r="H20" s="44"/>
      <c r="I20" s="44"/>
      <c r="J20" s="43"/>
    </row>
    <row r="21" spans="1:10" x14ac:dyDescent="0.25">
      <c r="A21" s="119" t="s">
        <v>2</v>
      </c>
      <c r="B21" s="113"/>
      <c r="C21" s="113"/>
      <c r="D21" s="113"/>
      <c r="E21" s="113"/>
      <c r="F21" s="30">
        <f>F19-F20</f>
        <v>0</v>
      </c>
      <c r="G21" s="30">
        <f t="shared" ref="G21:J21" si="3">G19-G20</f>
        <v>0</v>
      </c>
      <c r="H21" s="30">
        <f t="shared" si="3"/>
        <v>0</v>
      </c>
      <c r="I21" s="30">
        <f t="shared" si="3"/>
        <v>0</v>
      </c>
      <c r="J21" s="30">
        <f t="shared" si="3"/>
        <v>0</v>
      </c>
    </row>
    <row r="22" spans="1:10" x14ac:dyDescent="0.25">
      <c r="A22" s="119" t="s">
        <v>67</v>
      </c>
      <c r="B22" s="113"/>
      <c r="C22" s="113"/>
      <c r="D22" s="113"/>
      <c r="E22" s="113"/>
      <c r="F22" s="30">
        <f>F14+F21</f>
        <v>-30300.020000000019</v>
      </c>
      <c r="G22" s="30">
        <f t="shared" ref="G22:J22" si="4">G14+G21</f>
        <v>0</v>
      </c>
      <c r="H22" s="30">
        <f t="shared" si="4"/>
        <v>0</v>
      </c>
      <c r="I22" s="30">
        <f t="shared" si="4"/>
        <v>0</v>
      </c>
      <c r="J22" s="30">
        <f t="shared" si="4"/>
        <v>0</v>
      </c>
    </row>
    <row r="23" spans="1:10" ht="18" x14ac:dyDescent="0.25">
      <c r="A23" s="20"/>
      <c r="B23" s="21"/>
      <c r="C23" s="21"/>
      <c r="D23" s="21"/>
      <c r="E23" s="21"/>
      <c r="F23" s="21"/>
      <c r="G23" s="21"/>
      <c r="H23" s="22"/>
      <c r="I23" s="22"/>
      <c r="J23" s="22"/>
    </row>
    <row r="24" spans="1:10" ht="15.75" x14ac:dyDescent="0.25">
      <c r="A24" s="109" t="s">
        <v>68</v>
      </c>
      <c r="B24" s="111"/>
      <c r="C24" s="111"/>
      <c r="D24" s="111"/>
      <c r="E24" s="111"/>
      <c r="F24" s="111"/>
      <c r="G24" s="111"/>
      <c r="H24" s="111"/>
      <c r="I24" s="111"/>
      <c r="J24" s="111"/>
    </row>
    <row r="25" spans="1:10" ht="15.75" x14ac:dyDescent="0.25">
      <c r="A25" s="40"/>
      <c r="B25" s="41"/>
      <c r="C25" s="41"/>
      <c r="D25" s="41"/>
      <c r="E25" s="41"/>
      <c r="F25" s="41"/>
      <c r="G25" s="41"/>
      <c r="H25" s="41"/>
      <c r="I25" s="41"/>
      <c r="J25" s="41"/>
    </row>
    <row r="26" spans="1:10" ht="25.5" x14ac:dyDescent="0.25">
      <c r="A26" s="26"/>
      <c r="B26" s="27"/>
      <c r="C26" s="27"/>
      <c r="D26" s="28"/>
      <c r="E26" s="29"/>
      <c r="F26" s="3" t="s">
        <v>39</v>
      </c>
      <c r="G26" s="3" t="s">
        <v>37</v>
      </c>
      <c r="H26" s="3" t="s">
        <v>47</v>
      </c>
      <c r="I26" s="3" t="s">
        <v>48</v>
      </c>
      <c r="J26" s="3" t="s">
        <v>49</v>
      </c>
    </row>
    <row r="27" spans="1:10" ht="15" customHeight="1" x14ac:dyDescent="0.25">
      <c r="A27" s="122" t="s">
        <v>69</v>
      </c>
      <c r="B27" s="123"/>
      <c r="C27" s="123"/>
      <c r="D27" s="123"/>
      <c r="E27" s="124"/>
      <c r="F27" s="45">
        <v>0</v>
      </c>
      <c r="G27" s="45">
        <v>0</v>
      </c>
      <c r="H27" s="45">
        <v>0</v>
      </c>
      <c r="I27" s="45">
        <v>0</v>
      </c>
      <c r="J27" s="46">
        <v>0</v>
      </c>
    </row>
    <row r="28" spans="1:10" ht="15" customHeight="1" x14ac:dyDescent="0.25">
      <c r="A28" s="119" t="s">
        <v>70</v>
      </c>
      <c r="B28" s="113"/>
      <c r="C28" s="113"/>
      <c r="D28" s="113"/>
      <c r="E28" s="113"/>
      <c r="F28" s="47">
        <f>F22+F27</f>
        <v>-30300.020000000019</v>
      </c>
      <c r="G28" s="47">
        <f t="shared" ref="G28:J28" si="5">G22+G27</f>
        <v>0</v>
      </c>
      <c r="H28" s="47">
        <f t="shared" si="5"/>
        <v>0</v>
      </c>
      <c r="I28" s="47">
        <f t="shared" si="5"/>
        <v>0</v>
      </c>
      <c r="J28" s="48">
        <f t="shared" si="5"/>
        <v>0</v>
      </c>
    </row>
    <row r="29" spans="1:10" ht="45" customHeight="1" x14ac:dyDescent="0.25">
      <c r="A29" s="112" t="s">
        <v>71</v>
      </c>
      <c r="B29" s="125"/>
      <c r="C29" s="125"/>
      <c r="D29" s="125"/>
      <c r="E29" s="126"/>
      <c r="F29" s="47">
        <f>F14+F21+F27-F28</f>
        <v>0</v>
      </c>
      <c r="G29" s="47">
        <f t="shared" ref="G29:J29" si="6">G14+G21+G27-G28</f>
        <v>0</v>
      </c>
      <c r="H29" s="47">
        <f t="shared" si="6"/>
        <v>0</v>
      </c>
      <c r="I29" s="47">
        <f t="shared" si="6"/>
        <v>0</v>
      </c>
      <c r="J29" s="48">
        <f t="shared" si="6"/>
        <v>0</v>
      </c>
    </row>
    <row r="30" spans="1:10" ht="15.75" x14ac:dyDescent="0.25">
      <c r="A30" s="49"/>
      <c r="B30" s="50"/>
      <c r="C30" s="50"/>
      <c r="D30" s="50"/>
      <c r="E30" s="50"/>
      <c r="F30" s="50"/>
      <c r="G30" s="50"/>
      <c r="H30" s="50"/>
      <c r="I30" s="50"/>
      <c r="J30" s="50"/>
    </row>
    <row r="31" spans="1:10" ht="15.75" x14ac:dyDescent="0.25">
      <c r="A31" s="127" t="s">
        <v>65</v>
      </c>
      <c r="B31" s="127"/>
      <c r="C31" s="127"/>
      <c r="D31" s="127"/>
      <c r="E31" s="127"/>
      <c r="F31" s="127"/>
      <c r="G31" s="127"/>
      <c r="H31" s="127"/>
      <c r="I31" s="127"/>
      <c r="J31" s="127"/>
    </row>
    <row r="32" spans="1:10" ht="18" x14ac:dyDescent="0.25">
      <c r="A32" s="51"/>
      <c r="B32" s="52"/>
      <c r="C32" s="52"/>
      <c r="D32" s="52"/>
      <c r="E32" s="52"/>
      <c r="F32" s="52"/>
      <c r="G32" s="52"/>
      <c r="H32" s="53"/>
      <c r="I32" s="53"/>
      <c r="J32" s="53"/>
    </row>
    <row r="33" spans="1:10" ht="25.5" x14ac:dyDescent="0.25">
      <c r="A33" s="54"/>
      <c r="B33" s="55"/>
      <c r="C33" s="55"/>
      <c r="D33" s="56"/>
      <c r="E33" s="57"/>
      <c r="F33" s="58" t="s">
        <v>39</v>
      </c>
      <c r="G33" s="58" t="s">
        <v>37</v>
      </c>
      <c r="H33" s="58" t="s">
        <v>47</v>
      </c>
      <c r="I33" s="58" t="s">
        <v>48</v>
      </c>
      <c r="J33" s="58" t="s">
        <v>49</v>
      </c>
    </row>
    <row r="34" spans="1:10" x14ac:dyDescent="0.25">
      <c r="A34" s="122" t="s">
        <v>69</v>
      </c>
      <c r="B34" s="123"/>
      <c r="C34" s="123"/>
      <c r="D34" s="123"/>
      <c r="E34" s="124"/>
      <c r="F34" s="45">
        <v>0</v>
      </c>
      <c r="G34" s="45">
        <f>F37</f>
        <v>0</v>
      </c>
      <c r="H34" s="45">
        <f>G37</f>
        <v>0</v>
      </c>
      <c r="I34" s="45">
        <f>H37</f>
        <v>0</v>
      </c>
      <c r="J34" s="46">
        <f>I37</f>
        <v>0</v>
      </c>
    </row>
    <row r="35" spans="1:10" ht="28.5" customHeight="1" x14ac:dyDescent="0.25">
      <c r="A35" s="122" t="s">
        <v>72</v>
      </c>
      <c r="B35" s="123"/>
      <c r="C35" s="123"/>
      <c r="D35" s="123"/>
      <c r="E35" s="124"/>
      <c r="F35" s="45">
        <v>0</v>
      </c>
      <c r="G35" s="45">
        <v>0</v>
      </c>
      <c r="H35" s="45">
        <v>0</v>
      </c>
      <c r="I35" s="45">
        <v>0</v>
      </c>
      <c r="J35" s="46">
        <v>0</v>
      </c>
    </row>
    <row r="36" spans="1:10" x14ac:dyDescent="0.25">
      <c r="A36" s="122" t="s">
        <v>73</v>
      </c>
      <c r="B36" s="128"/>
      <c r="C36" s="128"/>
      <c r="D36" s="128"/>
      <c r="E36" s="129"/>
      <c r="F36" s="45">
        <v>0</v>
      </c>
      <c r="G36" s="45">
        <v>0</v>
      </c>
      <c r="H36" s="45">
        <v>0</v>
      </c>
      <c r="I36" s="45">
        <v>0</v>
      </c>
      <c r="J36" s="46">
        <v>0</v>
      </c>
    </row>
    <row r="37" spans="1:10" ht="15" customHeight="1" x14ac:dyDescent="0.25">
      <c r="A37" s="119" t="s">
        <v>70</v>
      </c>
      <c r="B37" s="113"/>
      <c r="C37" s="113"/>
      <c r="D37" s="113"/>
      <c r="E37" s="113"/>
      <c r="F37" s="32">
        <f>F34-F35+F36</f>
        <v>0</v>
      </c>
      <c r="G37" s="32">
        <f t="shared" ref="G37:J37" si="7">G34-G35+G36</f>
        <v>0</v>
      </c>
      <c r="H37" s="32">
        <f t="shared" si="7"/>
        <v>0</v>
      </c>
      <c r="I37" s="32">
        <f t="shared" si="7"/>
        <v>0</v>
      </c>
      <c r="J37" s="59">
        <f t="shared" si="7"/>
        <v>0</v>
      </c>
    </row>
    <row r="38" spans="1:10" ht="17.25" customHeight="1" x14ac:dyDescent="0.25"/>
    <row r="39" spans="1:10" x14ac:dyDescent="0.25">
      <c r="A39" s="120" t="s">
        <v>40</v>
      </c>
      <c r="B39" s="121"/>
      <c r="C39" s="121"/>
      <c r="D39" s="121"/>
      <c r="E39" s="121"/>
      <c r="F39" s="121"/>
      <c r="G39" s="121"/>
      <c r="H39" s="121"/>
      <c r="I39" s="121"/>
      <c r="J39" s="121"/>
    </row>
    <row r="40" spans="1:10" ht="9" customHeight="1" x14ac:dyDescent="0.25"/>
  </sheetData>
  <mergeCells count="24">
    <mergeCell ref="A39:J39"/>
    <mergeCell ref="A21:E21"/>
    <mergeCell ref="A22:E22"/>
    <mergeCell ref="A24:J24"/>
    <mergeCell ref="A27:E27"/>
    <mergeCell ref="A28:E28"/>
    <mergeCell ref="A29:E29"/>
    <mergeCell ref="A31:J31"/>
    <mergeCell ref="A34:E34"/>
    <mergeCell ref="A35:E35"/>
    <mergeCell ref="A36:E36"/>
    <mergeCell ref="A37:E37"/>
    <mergeCell ref="A20:E20"/>
    <mergeCell ref="A1:J1"/>
    <mergeCell ref="A3:J3"/>
    <mergeCell ref="A5:J5"/>
    <mergeCell ref="A8:E8"/>
    <mergeCell ref="A9:E9"/>
    <mergeCell ref="A10:E10"/>
    <mergeCell ref="A12:E12"/>
    <mergeCell ref="A13:E13"/>
    <mergeCell ref="A14:E14"/>
    <mergeCell ref="A16:J16"/>
    <mergeCell ref="A19:E19"/>
  </mergeCells>
  <pageMargins left="0.7" right="0.7" top="0.75" bottom="0.75" header="0.3" footer="0.3"/>
  <pageSetup paperSize="9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3"/>
  <sheetViews>
    <sheetView workbookViewId="0">
      <selection activeCell="J10" sqref="J10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8" width="25.28515625" customWidth="1"/>
  </cols>
  <sheetData>
    <row r="1" spans="1:8" ht="42" customHeight="1" x14ac:dyDescent="0.25">
      <c r="A1" s="109" t="s">
        <v>33</v>
      </c>
      <c r="B1" s="109"/>
      <c r="C1" s="109"/>
      <c r="D1" s="109"/>
      <c r="E1" s="109"/>
      <c r="F1" s="109"/>
      <c r="G1" s="109"/>
      <c r="H1" s="109"/>
    </row>
    <row r="2" spans="1:8" ht="18" customHeight="1" x14ac:dyDescent="0.25">
      <c r="A2" s="4"/>
      <c r="B2" s="4"/>
      <c r="C2" s="4"/>
      <c r="D2" s="4"/>
      <c r="E2" s="4"/>
      <c r="F2" s="4"/>
      <c r="G2" s="4"/>
      <c r="H2" s="4"/>
    </row>
    <row r="3" spans="1:8" ht="15.75" customHeight="1" x14ac:dyDescent="0.25">
      <c r="A3" s="109" t="s">
        <v>19</v>
      </c>
      <c r="B3" s="109"/>
      <c r="C3" s="109"/>
      <c r="D3" s="109"/>
      <c r="E3" s="109"/>
      <c r="F3" s="109"/>
      <c r="G3" s="109"/>
      <c r="H3" s="109"/>
    </row>
    <row r="4" spans="1:8" ht="18" x14ac:dyDescent="0.25">
      <c r="A4" s="4"/>
      <c r="B4" s="4"/>
      <c r="C4" s="4"/>
      <c r="D4" s="4"/>
      <c r="E4" s="4"/>
      <c r="F4" s="4"/>
      <c r="G4" s="5"/>
      <c r="H4" s="5"/>
    </row>
    <row r="5" spans="1:8" ht="18" customHeight="1" x14ac:dyDescent="0.25">
      <c r="A5" s="109" t="s">
        <v>4</v>
      </c>
      <c r="B5" s="109"/>
      <c r="C5" s="109"/>
      <c r="D5" s="109"/>
      <c r="E5" s="109"/>
      <c r="F5" s="109"/>
      <c r="G5" s="109"/>
      <c r="H5" s="109"/>
    </row>
    <row r="6" spans="1:8" ht="18" x14ac:dyDescent="0.25">
      <c r="A6" s="4"/>
      <c r="B6" s="4"/>
      <c r="C6" s="4"/>
      <c r="D6" s="4"/>
      <c r="E6" s="4"/>
      <c r="F6" s="4"/>
      <c r="G6" s="5"/>
      <c r="H6" s="5"/>
    </row>
    <row r="7" spans="1:8" ht="15.75" customHeight="1" x14ac:dyDescent="0.25">
      <c r="A7" s="109" t="s">
        <v>50</v>
      </c>
      <c r="B7" s="109"/>
      <c r="C7" s="109"/>
      <c r="D7" s="109"/>
      <c r="E7" s="109"/>
      <c r="F7" s="109"/>
      <c r="G7" s="109"/>
      <c r="H7" s="109"/>
    </row>
    <row r="8" spans="1:8" ht="18" x14ac:dyDescent="0.25">
      <c r="A8" s="4"/>
      <c r="B8" s="4"/>
      <c r="C8" s="4"/>
      <c r="D8" s="4"/>
      <c r="E8" s="4"/>
      <c r="F8" s="4"/>
      <c r="G8" s="5"/>
      <c r="H8" s="5"/>
    </row>
    <row r="9" spans="1:8" ht="25.5" x14ac:dyDescent="0.25">
      <c r="A9" s="19" t="s">
        <v>5</v>
      </c>
      <c r="B9" s="18" t="s">
        <v>6</v>
      </c>
      <c r="C9" s="18" t="s">
        <v>3</v>
      </c>
      <c r="D9" s="106" t="s">
        <v>36</v>
      </c>
      <c r="E9" s="97" t="s">
        <v>37</v>
      </c>
      <c r="F9" s="19" t="s">
        <v>34</v>
      </c>
      <c r="G9" s="19" t="s">
        <v>27</v>
      </c>
      <c r="H9" s="19" t="s">
        <v>35</v>
      </c>
    </row>
    <row r="10" spans="1:8" x14ac:dyDescent="0.25">
      <c r="A10" s="36"/>
      <c r="B10" s="37"/>
      <c r="C10" s="35" t="s">
        <v>0</v>
      </c>
      <c r="D10" s="98">
        <f>D11+D17</f>
        <v>510099.72999999992</v>
      </c>
      <c r="E10" s="98">
        <f t="shared" ref="E10:H10" si="0">E11+E17</f>
        <v>538510</v>
      </c>
      <c r="F10" s="62">
        <f t="shared" si="0"/>
        <v>790730</v>
      </c>
      <c r="G10" s="62">
        <f t="shared" si="0"/>
        <v>790930</v>
      </c>
      <c r="H10" s="62">
        <f t="shared" si="0"/>
        <v>791130</v>
      </c>
    </row>
    <row r="11" spans="1:8" s="61" customFormat="1" ht="15.75" customHeight="1" x14ac:dyDescent="0.25">
      <c r="A11" s="11">
        <v>6</v>
      </c>
      <c r="B11" s="11"/>
      <c r="C11" s="11" t="s">
        <v>7</v>
      </c>
      <c r="D11" s="99">
        <f>SUM(D12:D18)</f>
        <v>509701.55999999994</v>
      </c>
      <c r="E11" s="99">
        <f t="shared" ref="E11:H11" si="1">SUM(E12:E18)</f>
        <v>538510</v>
      </c>
      <c r="F11" s="63">
        <f t="shared" si="1"/>
        <v>790730</v>
      </c>
      <c r="G11" s="63">
        <f t="shared" si="1"/>
        <v>790930</v>
      </c>
      <c r="H11" s="63">
        <f t="shared" si="1"/>
        <v>791130</v>
      </c>
    </row>
    <row r="12" spans="1:8" ht="38.25" x14ac:dyDescent="0.25">
      <c r="A12" s="11"/>
      <c r="B12" s="16">
        <v>63</v>
      </c>
      <c r="C12" s="16" t="s">
        <v>29</v>
      </c>
      <c r="D12" s="101">
        <v>300831.86</v>
      </c>
      <c r="E12" s="100">
        <v>319530</v>
      </c>
      <c r="F12" s="65">
        <v>568200</v>
      </c>
      <c r="G12" s="65">
        <v>568200</v>
      </c>
      <c r="H12" s="65">
        <v>568200</v>
      </c>
    </row>
    <row r="13" spans="1:8" x14ac:dyDescent="0.25">
      <c r="A13" s="11"/>
      <c r="B13" s="16">
        <v>64</v>
      </c>
      <c r="C13" s="16" t="s">
        <v>76</v>
      </c>
      <c r="D13" s="101">
        <v>0.67</v>
      </c>
      <c r="E13" s="100"/>
      <c r="F13" s="65"/>
      <c r="G13" s="65"/>
      <c r="H13" s="65"/>
    </row>
    <row r="14" spans="1:8" ht="51" x14ac:dyDescent="0.25">
      <c r="A14" s="11"/>
      <c r="B14" s="16">
        <v>65</v>
      </c>
      <c r="C14" s="16" t="s">
        <v>74</v>
      </c>
      <c r="D14" s="101">
        <v>74030.67</v>
      </c>
      <c r="E14" s="100">
        <v>87000</v>
      </c>
      <c r="F14" s="65">
        <v>87500</v>
      </c>
      <c r="G14" s="65">
        <v>87500</v>
      </c>
      <c r="H14" s="65">
        <v>87500</v>
      </c>
    </row>
    <row r="15" spans="1:8" ht="51" x14ac:dyDescent="0.25">
      <c r="A15" s="11"/>
      <c r="B15" s="16">
        <v>66</v>
      </c>
      <c r="C15" s="16" t="s">
        <v>75</v>
      </c>
      <c r="D15" s="101">
        <v>1083.02</v>
      </c>
      <c r="E15" s="100"/>
      <c r="F15" s="65">
        <v>20300</v>
      </c>
      <c r="G15" s="65">
        <v>20300</v>
      </c>
      <c r="H15" s="65">
        <v>20300</v>
      </c>
    </row>
    <row r="16" spans="1:8" ht="38.25" x14ac:dyDescent="0.25">
      <c r="A16" s="12"/>
      <c r="B16" s="12">
        <v>67</v>
      </c>
      <c r="C16" s="16" t="s">
        <v>30</v>
      </c>
      <c r="D16" s="101">
        <v>132959</v>
      </c>
      <c r="E16" s="100">
        <v>131980</v>
      </c>
      <c r="F16" s="65">
        <v>114730</v>
      </c>
      <c r="G16" s="65">
        <v>114930</v>
      </c>
      <c r="H16" s="65">
        <v>115130</v>
      </c>
    </row>
    <row r="17" spans="1:8" ht="25.5" x14ac:dyDescent="0.25">
      <c r="A17" s="14">
        <v>7</v>
      </c>
      <c r="B17" s="15"/>
      <c r="C17" s="24" t="s">
        <v>8</v>
      </c>
      <c r="D17" s="101">
        <f>SUM(D18)</f>
        <v>398.17</v>
      </c>
      <c r="E17" s="101">
        <f t="shared" ref="E17:H17" si="2">SUM(E18)</f>
        <v>0</v>
      </c>
      <c r="F17" s="64">
        <f t="shared" si="2"/>
        <v>0</v>
      </c>
      <c r="G17" s="64">
        <f t="shared" si="2"/>
        <v>0</v>
      </c>
      <c r="H17" s="64">
        <f t="shared" si="2"/>
        <v>0</v>
      </c>
    </row>
    <row r="18" spans="1:8" ht="38.25" x14ac:dyDescent="0.25">
      <c r="A18" s="16"/>
      <c r="B18" s="16">
        <v>72</v>
      </c>
      <c r="C18" s="25" t="s">
        <v>28</v>
      </c>
      <c r="D18" s="101">
        <v>398.17</v>
      </c>
      <c r="E18" s="100"/>
      <c r="F18" s="65"/>
      <c r="G18" s="65"/>
      <c r="H18" s="66"/>
    </row>
    <row r="21" spans="1:8" ht="15.75" x14ac:dyDescent="0.25">
      <c r="A21" s="109" t="s">
        <v>51</v>
      </c>
      <c r="B21" s="130"/>
      <c r="C21" s="130"/>
      <c r="D21" s="130"/>
      <c r="E21" s="130"/>
      <c r="F21" s="130"/>
      <c r="G21" s="130"/>
      <c r="H21" s="130"/>
    </row>
    <row r="22" spans="1:8" ht="18" x14ac:dyDescent="0.25">
      <c r="A22" s="4"/>
      <c r="B22" s="4"/>
      <c r="C22" s="4"/>
      <c r="D22" s="4"/>
      <c r="E22" s="4"/>
      <c r="F22" s="4"/>
      <c r="G22" s="5"/>
      <c r="H22" s="5"/>
    </row>
    <row r="23" spans="1:8" ht="25.5" x14ac:dyDescent="0.25">
      <c r="A23" s="19" t="s">
        <v>5</v>
      </c>
      <c r="B23" s="18" t="s">
        <v>6</v>
      </c>
      <c r="C23" s="18" t="s">
        <v>9</v>
      </c>
      <c r="D23" s="18" t="s">
        <v>36</v>
      </c>
      <c r="E23" s="19" t="s">
        <v>37</v>
      </c>
      <c r="F23" s="19" t="s">
        <v>34</v>
      </c>
      <c r="G23" s="19" t="s">
        <v>27</v>
      </c>
      <c r="H23" s="19" t="s">
        <v>35</v>
      </c>
    </row>
    <row r="24" spans="1:8" x14ac:dyDescent="0.25">
      <c r="A24" s="36"/>
      <c r="B24" s="37"/>
      <c r="C24" s="35" t="s">
        <v>1</v>
      </c>
      <c r="D24" s="62">
        <f>D25+D30</f>
        <v>540400.02</v>
      </c>
      <c r="E24" s="62">
        <f t="shared" ref="E24:H24" si="3">E25+E30</f>
        <v>538510</v>
      </c>
      <c r="F24" s="62">
        <f t="shared" si="3"/>
        <v>790730</v>
      </c>
      <c r="G24" s="62">
        <f t="shared" si="3"/>
        <v>790930</v>
      </c>
      <c r="H24" s="62">
        <f t="shared" si="3"/>
        <v>791130</v>
      </c>
    </row>
    <row r="25" spans="1:8" ht="15.75" customHeight="1" x14ac:dyDescent="0.25">
      <c r="A25" s="11">
        <v>3</v>
      </c>
      <c r="B25" s="11"/>
      <c r="C25" s="11" t="s">
        <v>10</v>
      </c>
      <c r="D25" s="64">
        <f>SUM(D26:D29)</f>
        <v>521311.73</v>
      </c>
      <c r="E25" s="64">
        <f t="shared" ref="E25:H25" si="4">SUM(E26:E29)</f>
        <v>514020</v>
      </c>
      <c r="F25" s="64">
        <f t="shared" si="4"/>
        <v>781430</v>
      </c>
      <c r="G25" s="64">
        <f t="shared" si="4"/>
        <v>781630</v>
      </c>
      <c r="H25" s="64">
        <f t="shared" si="4"/>
        <v>781830</v>
      </c>
    </row>
    <row r="26" spans="1:8" ht="15.75" customHeight="1" x14ac:dyDescent="0.25">
      <c r="A26" s="11"/>
      <c r="B26" s="16">
        <v>31</v>
      </c>
      <c r="C26" s="16" t="s">
        <v>11</v>
      </c>
      <c r="D26" s="64">
        <v>301687.63</v>
      </c>
      <c r="E26" s="65">
        <v>318500</v>
      </c>
      <c r="F26" s="65">
        <v>568300</v>
      </c>
      <c r="G26" s="65">
        <v>568300</v>
      </c>
      <c r="H26" s="65">
        <v>568300</v>
      </c>
    </row>
    <row r="27" spans="1:8" x14ac:dyDescent="0.25">
      <c r="A27" s="12"/>
      <c r="B27" s="12">
        <v>32</v>
      </c>
      <c r="C27" s="12" t="s">
        <v>22</v>
      </c>
      <c r="D27" s="64">
        <v>218794.22</v>
      </c>
      <c r="E27" s="65">
        <v>194020</v>
      </c>
      <c r="F27" s="65">
        <v>211850</v>
      </c>
      <c r="G27" s="65">
        <v>212050</v>
      </c>
      <c r="H27" s="65">
        <v>212250</v>
      </c>
    </row>
    <row r="28" spans="1:8" x14ac:dyDescent="0.25">
      <c r="A28" s="12"/>
      <c r="B28" s="12">
        <v>34</v>
      </c>
      <c r="C28" s="12" t="s">
        <v>78</v>
      </c>
      <c r="D28" s="64">
        <v>829.88</v>
      </c>
      <c r="E28" s="65">
        <v>1500</v>
      </c>
      <c r="F28" s="65">
        <v>1280</v>
      </c>
      <c r="G28" s="65">
        <v>1280</v>
      </c>
      <c r="H28" s="65">
        <v>1280</v>
      </c>
    </row>
    <row r="29" spans="1:8" x14ac:dyDescent="0.25">
      <c r="A29" s="12"/>
      <c r="B29" s="12">
        <v>38</v>
      </c>
      <c r="C29" s="12" t="s">
        <v>79</v>
      </c>
      <c r="D29" s="64"/>
      <c r="E29" s="65"/>
      <c r="F29" s="65"/>
      <c r="G29" s="65"/>
      <c r="H29" s="65"/>
    </row>
    <row r="30" spans="1:8" ht="25.5" x14ac:dyDescent="0.25">
      <c r="A30" s="14">
        <v>4</v>
      </c>
      <c r="B30" s="15"/>
      <c r="C30" s="24" t="s">
        <v>12</v>
      </c>
      <c r="D30" s="64">
        <f>SUM(D31:D33)</f>
        <v>19088.29</v>
      </c>
      <c r="E30" s="64">
        <f t="shared" ref="E30:H30" si="5">SUM(E31:E33)</f>
        <v>24490</v>
      </c>
      <c r="F30" s="64">
        <f t="shared" si="5"/>
        <v>9300</v>
      </c>
      <c r="G30" s="64">
        <f t="shared" si="5"/>
        <v>9300</v>
      </c>
      <c r="H30" s="64">
        <f t="shared" si="5"/>
        <v>9300</v>
      </c>
    </row>
    <row r="31" spans="1:8" ht="38.25" x14ac:dyDescent="0.25">
      <c r="A31" s="16"/>
      <c r="B31" s="16">
        <v>41</v>
      </c>
      <c r="C31" s="25" t="s">
        <v>13</v>
      </c>
      <c r="D31" s="64"/>
      <c r="E31" s="65"/>
      <c r="F31" s="65"/>
      <c r="G31" s="65"/>
      <c r="H31" s="66"/>
    </row>
    <row r="32" spans="1:8" ht="38.25" x14ac:dyDescent="0.25">
      <c r="A32" s="16"/>
      <c r="B32" s="16">
        <v>42</v>
      </c>
      <c r="C32" s="25" t="s">
        <v>13</v>
      </c>
      <c r="D32" s="64">
        <v>19088.29</v>
      </c>
      <c r="E32" s="65">
        <v>24490</v>
      </c>
      <c r="F32" s="65">
        <v>9300</v>
      </c>
      <c r="G32" s="65">
        <v>9300</v>
      </c>
      <c r="H32" s="66">
        <v>9300</v>
      </c>
    </row>
    <row r="33" spans="1:8" ht="25.5" x14ac:dyDescent="0.25">
      <c r="A33" s="16"/>
      <c r="B33" s="16">
        <v>45</v>
      </c>
      <c r="C33" s="25" t="s">
        <v>77</v>
      </c>
      <c r="D33" s="64"/>
      <c r="E33" s="65"/>
      <c r="F33" s="65"/>
      <c r="G33" s="65"/>
      <c r="H33" s="66"/>
    </row>
  </sheetData>
  <mergeCells count="5">
    <mergeCell ref="A21:H21"/>
    <mergeCell ref="A1:H1"/>
    <mergeCell ref="A3:H3"/>
    <mergeCell ref="A5:H5"/>
    <mergeCell ref="A7:H7"/>
  </mergeCells>
  <pageMargins left="0.7" right="0.7" top="0.75" bottom="0.75" header="0.3" footer="0.3"/>
  <pageSetup paperSize="9" scale="7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2"/>
  <sheetViews>
    <sheetView workbookViewId="0">
      <selection activeCell="J12" sqref="J12"/>
    </sheetView>
  </sheetViews>
  <sheetFormatPr defaultRowHeight="15" x14ac:dyDescent="0.25"/>
  <cols>
    <col min="1" max="1" width="45.85546875" customWidth="1"/>
    <col min="2" max="6" width="25.28515625" customWidth="1"/>
  </cols>
  <sheetData>
    <row r="1" spans="1:6" ht="42" customHeight="1" x14ac:dyDescent="0.25">
      <c r="A1" s="109" t="s">
        <v>33</v>
      </c>
      <c r="B1" s="109"/>
      <c r="C1" s="109"/>
      <c r="D1" s="109"/>
      <c r="E1" s="109"/>
      <c r="F1" s="109"/>
    </row>
    <row r="2" spans="1:6" ht="18" customHeight="1" x14ac:dyDescent="0.25">
      <c r="A2" s="23"/>
      <c r="B2" s="23"/>
      <c r="C2" s="23"/>
      <c r="D2" s="23"/>
      <c r="E2" s="23"/>
      <c r="F2" s="23"/>
    </row>
    <row r="3" spans="1:6" ht="15.75" customHeight="1" x14ac:dyDescent="0.25">
      <c r="A3" s="109" t="s">
        <v>19</v>
      </c>
      <c r="B3" s="109"/>
      <c r="C3" s="109"/>
      <c r="D3" s="109"/>
      <c r="E3" s="109"/>
      <c r="F3" s="109"/>
    </row>
    <row r="4" spans="1:6" ht="18" x14ac:dyDescent="0.25">
      <c r="B4" s="23"/>
      <c r="C4" s="23"/>
      <c r="D4" s="23"/>
      <c r="E4" s="5"/>
      <c r="F4" s="5"/>
    </row>
    <row r="5" spans="1:6" ht="18" customHeight="1" x14ac:dyDescent="0.25">
      <c r="A5" s="109" t="s">
        <v>4</v>
      </c>
      <c r="B5" s="109"/>
      <c r="C5" s="109"/>
      <c r="D5" s="109"/>
      <c r="E5" s="109"/>
      <c r="F5" s="109"/>
    </row>
    <row r="6" spans="1:6" ht="18" x14ac:dyDescent="0.25">
      <c r="A6" s="23"/>
      <c r="B6" s="23"/>
      <c r="C6" s="23"/>
      <c r="D6" s="23"/>
      <c r="E6" s="5"/>
      <c r="F6" s="5"/>
    </row>
    <row r="7" spans="1:6" ht="15.75" customHeight="1" x14ac:dyDescent="0.25">
      <c r="A7" s="109" t="s">
        <v>52</v>
      </c>
      <c r="B7" s="109"/>
      <c r="C7" s="109"/>
      <c r="D7" s="109"/>
      <c r="E7" s="109"/>
      <c r="F7" s="109"/>
    </row>
    <row r="8" spans="1:6" ht="18" x14ac:dyDescent="0.25">
      <c r="A8" s="23"/>
      <c r="B8" s="23"/>
      <c r="C8" s="23"/>
      <c r="D8" s="23"/>
      <c r="E8" s="5"/>
      <c r="F8" s="5"/>
    </row>
    <row r="9" spans="1:6" ht="25.5" x14ac:dyDescent="0.25">
      <c r="A9" s="19" t="s">
        <v>54</v>
      </c>
      <c r="B9" s="106" t="s">
        <v>36</v>
      </c>
      <c r="C9" s="97" t="s">
        <v>37</v>
      </c>
      <c r="D9" s="19" t="s">
        <v>34</v>
      </c>
      <c r="E9" s="19" t="s">
        <v>27</v>
      </c>
      <c r="F9" s="19" t="s">
        <v>35</v>
      </c>
    </row>
    <row r="10" spans="1:6" ht="15" customHeight="1" x14ac:dyDescent="0.25">
      <c r="A10" s="38" t="s">
        <v>0</v>
      </c>
      <c r="B10" s="102">
        <f>SUM(B11,B14,B16,B18,B21,B23)</f>
        <v>510099.69999999995</v>
      </c>
      <c r="C10" s="102">
        <f>SUM(C11,C14,C16,C18,C21,C23)</f>
        <v>538510</v>
      </c>
      <c r="D10" s="73">
        <f t="shared" ref="D10:F10" si="0">SUM(D11,D14,D16,D18,D21,D23)</f>
        <v>790730</v>
      </c>
      <c r="E10" s="73">
        <f t="shared" si="0"/>
        <v>790930</v>
      </c>
      <c r="F10" s="73">
        <f t="shared" si="0"/>
        <v>791130</v>
      </c>
    </row>
    <row r="11" spans="1:6" ht="15" customHeight="1" x14ac:dyDescent="0.25">
      <c r="A11" s="68" t="s">
        <v>83</v>
      </c>
      <c r="B11" s="102">
        <f>SUM(B12:B13)</f>
        <v>134839</v>
      </c>
      <c r="C11" s="102">
        <f>SUM(C12:C13)</f>
        <v>131980</v>
      </c>
      <c r="D11" s="73">
        <f t="shared" ref="D11:F11" si="1">SUM(D12:D13)</f>
        <v>114730</v>
      </c>
      <c r="E11" s="73">
        <f t="shared" si="1"/>
        <v>114930</v>
      </c>
      <c r="F11" s="73">
        <f t="shared" si="1"/>
        <v>115130</v>
      </c>
    </row>
    <row r="12" spans="1:6" ht="15" customHeight="1" x14ac:dyDescent="0.25">
      <c r="A12" s="13" t="s">
        <v>84</v>
      </c>
      <c r="B12" s="100">
        <v>1083</v>
      </c>
      <c r="C12" s="100">
        <v>25070</v>
      </c>
      <c r="D12" s="65">
        <v>20700</v>
      </c>
      <c r="E12" s="65">
        <v>20900</v>
      </c>
      <c r="F12" s="65">
        <v>21100</v>
      </c>
    </row>
    <row r="13" spans="1:6" ht="15" customHeight="1" x14ac:dyDescent="0.25">
      <c r="A13" s="17" t="s">
        <v>85</v>
      </c>
      <c r="B13" s="100">
        <v>133756</v>
      </c>
      <c r="C13" s="100">
        <v>106910</v>
      </c>
      <c r="D13" s="65">
        <v>94030</v>
      </c>
      <c r="E13" s="65">
        <v>94030</v>
      </c>
      <c r="F13" s="65">
        <v>94030</v>
      </c>
    </row>
    <row r="14" spans="1:6" s="61" customFormat="1" ht="15" customHeight="1" x14ac:dyDescent="0.25">
      <c r="A14" s="67" t="s">
        <v>80</v>
      </c>
      <c r="B14" s="103">
        <f>SUM(B15)</f>
        <v>0</v>
      </c>
      <c r="C14" s="103">
        <f>SUM(C15)</f>
        <v>0</v>
      </c>
      <c r="D14" s="74">
        <f t="shared" ref="D14:F14" si="2">SUM(D15)</f>
        <v>20000</v>
      </c>
      <c r="E14" s="74">
        <f t="shared" si="2"/>
        <v>20000</v>
      </c>
      <c r="F14" s="74">
        <f t="shared" si="2"/>
        <v>20000</v>
      </c>
    </row>
    <row r="15" spans="1:6" ht="15" customHeight="1" x14ac:dyDescent="0.25">
      <c r="A15" s="17" t="s">
        <v>86</v>
      </c>
      <c r="B15" s="100"/>
      <c r="C15" s="100"/>
      <c r="D15" s="65">
        <v>20000</v>
      </c>
      <c r="E15" s="65">
        <v>20000</v>
      </c>
      <c r="F15" s="65">
        <v>20000</v>
      </c>
    </row>
    <row r="16" spans="1:6" s="61" customFormat="1" ht="15" customHeight="1" x14ac:dyDescent="0.25">
      <c r="A16" s="69" t="s">
        <v>87</v>
      </c>
      <c r="B16" s="103">
        <f>SUM(B17)</f>
        <v>74030.67</v>
      </c>
      <c r="C16" s="103">
        <f>SUM(C17)</f>
        <v>87000</v>
      </c>
      <c r="D16" s="74">
        <f t="shared" ref="D16:F16" si="3">SUM(D17)</f>
        <v>87500</v>
      </c>
      <c r="E16" s="74">
        <f t="shared" si="3"/>
        <v>87500</v>
      </c>
      <c r="F16" s="74">
        <f t="shared" si="3"/>
        <v>87500</v>
      </c>
    </row>
    <row r="17" spans="1:6" ht="15" customHeight="1" x14ac:dyDescent="0.25">
      <c r="A17" s="17" t="s">
        <v>88</v>
      </c>
      <c r="B17" s="100">
        <v>74030.67</v>
      </c>
      <c r="C17" s="100">
        <v>87000</v>
      </c>
      <c r="D17" s="65">
        <v>87500</v>
      </c>
      <c r="E17" s="65">
        <v>87500</v>
      </c>
      <c r="F17" s="65">
        <v>87500</v>
      </c>
    </row>
    <row r="18" spans="1:6" s="61" customFormat="1" ht="15" customHeight="1" x14ac:dyDescent="0.25">
      <c r="A18" s="70" t="s">
        <v>81</v>
      </c>
      <c r="B18" s="103">
        <f>SUM(B19:B20)</f>
        <v>300831.86</v>
      </c>
      <c r="C18" s="103">
        <f>SUM(C19:C20)</f>
        <v>319530</v>
      </c>
      <c r="D18" s="74">
        <f t="shared" ref="D18:F18" si="4">SUM(D19:D20)</f>
        <v>568200</v>
      </c>
      <c r="E18" s="74">
        <f t="shared" si="4"/>
        <v>568200</v>
      </c>
      <c r="F18" s="74">
        <f t="shared" si="4"/>
        <v>568200</v>
      </c>
    </row>
    <row r="19" spans="1:6" ht="15" customHeight="1" x14ac:dyDescent="0.25">
      <c r="A19" s="71" t="s">
        <v>82</v>
      </c>
      <c r="B19" s="100">
        <v>300831.86</v>
      </c>
      <c r="C19" s="100">
        <v>319000</v>
      </c>
      <c r="D19" s="65">
        <v>567600</v>
      </c>
      <c r="E19" s="65">
        <v>567600</v>
      </c>
      <c r="F19" s="65">
        <v>567600</v>
      </c>
    </row>
    <row r="20" spans="1:6" ht="15" customHeight="1" x14ac:dyDescent="0.25">
      <c r="A20" s="71" t="s">
        <v>89</v>
      </c>
      <c r="B20" s="100"/>
      <c r="C20" s="100">
        <v>530</v>
      </c>
      <c r="D20" s="65">
        <v>600</v>
      </c>
      <c r="E20" s="65">
        <v>600</v>
      </c>
      <c r="F20" s="65">
        <v>600</v>
      </c>
    </row>
    <row r="21" spans="1:6" s="61" customFormat="1" ht="15" customHeight="1" x14ac:dyDescent="0.25">
      <c r="A21" s="70" t="s">
        <v>90</v>
      </c>
      <c r="B21" s="103">
        <f>SUM(B22)</f>
        <v>0</v>
      </c>
      <c r="C21" s="103">
        <f>SUM(C22)</f>
        <v>0</v>
      </c>
      <c r="D21" s="74">
        <f t="shared" ref="D21:F21" si="5">SUM(D22)</f>
        <v>300</v>
      </c>
      <c r="E21" s="74">
        <f t="shared" si="5"/>
        <v>300</v>
      </c>
      <c r="F21" s="74">
        <f t="shared" si="5"/>
        <v>300</v>
      </c>
    </row>
    <row r="22" spans="1:6" ht="15" customHeight="1" x14ac:dyDescent="0.25">
      <c r="A22" s="71" t="s">
        <v>91</v>
      </c>
      <c r="B22" s="100"/>
      <c r="C22" s="100"/>
      <c r="D22" s="65">
        <v>300</v>
      </c>
      <c r="E22" s="65">
        <v>300</v>
      </c>
      <c r="F22" s="65">
        <v>300</v>
      </c>
    </row>
    <row r="23" spans="1:6" s="61" customFormat="1" ht="25.5" x14ac:dyDescent="0.25">
      <c r="A23" s="70" t="s">
        <v>92</v>
      </c>
      <c r="B23" s="103">
        <f>SUM(B24)</f>
        <v>398.17</v>
      </c>
      <c r="C23" s="103">
        <f>SUM(C24)</f>
        <v>0</v>
      </c>
      <c r="D23" s="74">
        <f t="shared" ref="D23:F23" si="6">SUM(D24)</f>
        <v>0</v>
      </c>
      <c r="E23" s="74">
        <f t="shared" si="6"/>
        <v>0</v>
      </c>
      <c r="F23" s="74">
        <f t="shared" si="6"/>
        <v>0</v>
      </c>
    </row>
    <row r="24" spans="1:6" x14ac:dyDescent="0.25">
      <c r="A24" s="71" t="s">
        <v>93</v>
      </c>
      <c r="B24" s="100">
        <v>398.17</v>
      </c>
      <c r="C24" s="100"/>
      <c r="D24" s="65"/>
      <c r="E24" s="65"/>
      <c r="F24" s="65"/>
    </row>
    <row r="27" spans="1:6" ht="15.75" customHeight="1" x14ac:dyDescent="0.25">
      <c r="A27" s="109" t="s">
        <v>53</v>
      </c>
      <c r="B27" s="109"/>
      <c r="C27" s="109"/>
      <c r="D27" s="109"/>
      <c r="E27" s="109"/>
      <c r="F27" s="109"/>
    </row>
    <row r="28" spans="1:6" ht="18" x14ac:dyDescent="0.25">
      <c r="A28" s="23"/>
      <c r="B28" s="23"/>
      <c r="C28" s="23"/>
      <c r="D28" s="23"/>
      <c r="E28" s="5"/>
      <c r="F28" s="5"/>
    </row>
    <row r="29" spans="1:6" ht="25.5" x14ac:dyDescent="0.25">
      <c r="A29" s="19" t="s">
        <v>54</v>
      </c>
      <c r="B29" s="106" t="s">
        <v>36</v>
      </c>
      <c r="C29" s="97" t="s">
        <v>37</v>
      </c>
      <c r="D29" s="19" t="s">
        <v>34</v>
      </c>
      <c r="E29" s="19" t="s">
        <v>27</v>
      </c>
      <c r="F29" s="19" t="s">
        <v>35</v>
      </c>
    </row>
    <row r="30" spans="1:6" s="72" customFormat="1" ht="15" customHeight="1" x14ac:dyDescent="0.25">
      <c r="A30" s="38" t="s">
        <v>1</v>
      </c>
      <c r="B30" s="104">
        <f>SUM(B31,B34,B36,B38,B41)</f>
        <v>540400.02</v>
      </c>
      <c r="C30" s="104">
        <f t="shared" ref="C30:F30" si="7">SUM(C31,C34,C36,C38,C41)</f>
        <v>538510</v>
      </c>
      <c r="D30" s="75">
        <f t="shared" si="7"/>
        <v>790730</v>
      </c>
      <c r="E30" s="75">
        <f t="shared" si="7"/>
        <v>790930</v>
      </c>
      <c r="F30" s="75">
        <f t="shared" si="7"/>
        <v>791130</v>
      </c>
    </row>
    <row r="31" spans="1:6" s="72" customFormat="1" ht="15" customHeight="1" x14ac:dyDescent="0.25">
      <c r="A31" s="68" t="s">
        <v>83</v>
      </c>
      <c r="B31" s="104">
        <f>SUM(B32:B33)</f>
        <v>140770.32</v>
      </c>
      <c r="C31" s="104">
        <f t="shared" ref="C31:F31" si="8">SUM(C32:C33)</f>
        <v>131980</v>
      </c>
      <c r="D31" s="75">
        <f t="shared" si="8"/>
        <v>114730</v>
      </c>
      <c r="E31" s="75">
        <f t="shared" si="8"/>
        <v>114930</v>
      </c>
      <c r="F31" s="75">
        <f t="shared" si="8"/>
        <v>115130</v>
      </c>
    </row>
    <row r="32" spans="1:6" s="72" customFormat="1" ht="15" customHeight="1" x14ac:dyDescent="0.25">
      <c r="A32" s="13" t="s">
        <v>84</v>
      </c>
      <c r="B32" s="105">
        <v>17230.07</v>
      </c>
      <c r="C32" s="105">
        <v>25070</v>
      </c>
      <c r="D32" s="76">
        <v>20700</v>
      </c>
      <c r="E32" s="76">
        <v>20900</v>
      </c>
      <c r="F32" s="76">
        <v>21100</v>
      </c>
    </row>
    <row r="33" spans="1:6" s="72" customFormat="1" ht="15" customHeight="1" x14ac:dyDescent="0.25">
      <c r="A33" s="17" t="s">
        <v>85</v>
      </c>
      <c r="B33" s="105">
        <v>123540.25</v>
      </c>
      <c r="C33" s="105">
        <v>106910</v>
      </c>
      <c r="D33" s="76">
        <v>94030</v>
      </c>
      <c r="E33" s="76">
        <v>94030</v>
      </c>
      <c r="F33" s="76">
        <v>94030</v>
      </c>
    </row>
    <row r="34" spans="1:6" s="72" customFormat="1" ht="15" customHeight="1" x14ac:dyDescent="0.25">
      <c r="A34" s="67" t="s">
        <v>80</v>
      </c>
      <c r="B34" s="104">
        <f>SUM(B35)</f>
        <v>0</v>
      </c>
      <c r="C34" s="104">
        <f t="shared" ref="C34:F34" si="9">SUM(C35)</f>
        <v>0</v>
      </c>
      <c r="D34" s="75">
        <f t="shared" si="9"/>
        <v>20000</v>
      </c>
      <c r="E34" s="75">
        <f t="shared" si="9"/>
        <v>20000</v>
      </c>
      <c r="F34" s="75">
        <f t="shared" si="9"/>
        <v>20000</v>
      </c>
    </row>
    <row r="35" spans="1:6" s="72" customFormat="1" ht="15" customHeight="1" x14ac:dyDescent="0.25">
      <c r="A35" s="17" t="s">
        <v>86</v>
      </c>
      <c r="B35" s="104"/>
      <c r="C35" s="104"/>
      <c r="D35" s="76">
        <v>20000</v>
      </c>
      <c r="E35" s="76">
        <v>20000</v>
      </c>
      <c r="F35" s="76">
        <v>20000</v>
      </c>
    </row>
    <row r="36" spans="1:6" s="72" customFormat="1" ht="15" customHeight="1" x14ac:dyDescent="0.25">
      <c r="A36" s="69" t="s">
        <v>87</v>
      </c>
      <c r="B36" s="104">
        <f>SUM(B37)</f>
        <v>97497.13</v>
      </c>
      <c r="C36" s="104">
        <f t="shared" ref="C36:F36" si="10">SUM(C37)</f>
        <v>87000</v>
      </c>
      <c r="D36" s="75">
        <f t="shared" si="10"/>
        <v>87500</v>
      </c>
      <c r="E36" s="75">
        <f t="shared" si="10"/>
        <v>87500</v>
      </c>
      <c r="F36" s="75">
        <f t="shared" si="10"/>
        <v>87500</v>
      </c>
    </row>
    <row r="37" spans="1:6" s="72" customFormat="1" ht="15" customHeight="1" x14ac:dyDescent="0.25">
      <c r="A37" s="17" t="s">
        <v>88</v>
      </c>
      <c r="B37" s="105">
        <v>97497.13</v>
      </c>
      <c r="C37" s="105">
        <v>87000</v>
      </c>
      <c r="D37" s="76">
        <v>87500</v>
      </c>
      <c r="E37" s="76">
        <v>87500</v>
      </c>
      <c r="F37" s="76">
        <v>87500</v>
      </c>
    </row>
    <row r="38" spans="1:6" s="72" customFormat="1" ht="15" customHeight="1" x14ac:dyDescent="0.25">
      <c r="A38" s="70" t="s">
        <v>81</v>
      </c>
      <c r="B38" s="104">
        <f>SUM(B39:B40)</f>
        <v>302132.57</v>
      </c>
      <c r="C38" s="104">
        <f t="shared" ref="C38:F38" si="11">SUM(C39:C40)</f>
        <v>319530</v>
      </c>
      <c r="D38" s="75">
        <f t="shared" si="11"/>
        <v>568200</v>
      </c>
      <c r="E38" s="75">
        <f t="shared" si="11"/>
        <v>568200</v>
      </c>
      <c r="F38" s="75">
        <f t="shared" si="11"/>
        <v>568200</v>
      </c>
    </row>
    <row r="39" spans="1:6" s="72" customFormat="1" ht="15" customHeight="1" x14ac:dyDescent="0.25">
      <c r="A39" s="71" t="s">
        <v>82</v>
      </c>
      <c r="B39" s="105">
        <v>301948.11</v>
      </c>
      <c r="C39" s="105">
        <v>319000</v>
      </c>
      <c r="D39" s="76">
        <v>567600</v>
      </c>
      <c r="E39" s="76">
        <v>567600</v>
      </c>
      <c r="F39" s="76">
        <v>567600</v>
      </c>
    </row>
    <row r="40" spans="1:6" s="72" customFormat="1" ht="15" customHeight="1" x14ac:dyDescent="0.25">
      <c r="A40" s="71" t="s">
        <v>89</v>
      </c>
      <c r="B40" s="105">
        <v>184.46</v>
      </c>
      <c r="C40" s="105">
        <v>530</v>
      </c>
      <c r="D40" s="76">
        <v>600</v>
      </c>
      <c r="E40" s="76">
        <v>600</v>
      </c>
      <c r="F40" s="76">
        <v>600</v>
      </c>
    </row>
    <row r="41" spans="1:6" s="72" customFormat="1" ht="15" customHeight="1" x14ac:dyDescent="0.25">
      <c r="A41" s="70" t="s">
        <v>90</v>
      </c>
      <c r="B41" s="104">
        <f>SUM(B42)</f>
        <v>0</v>
      </c>
      <c r="C41" s="104">
        <f t="shared" ref="C41:F41" si="12">SUM(C42)</f>
        <v>0</v>
      </c>
      <c r="D41" s="75">
        <f t="shared" si="12"/>
        <v>300</v>
      </c>
      <c r="E41" s="75">
        <f t="shared" si="12"/>
        <v>300</v>
      </c>
      <c r="F41" s="75">
        <f t="shared" si="12"/>
        <v>300</v>
      </c>
    </row>
    <row r="42" spans="1:6" s="72" customFormat="1" ht="15" customHeight="1" x14ac:dyDescent="0.25">
      <c r="A42" s="71" t="s">
        <v>91</v>
      </c>
      <c r="B42" s="104"/>
      <c r="C42" s="104"/>
      <c r="D42" s="76">
        <v>300</v>
      </c>
      <c r="E42" s="76">
        <v>300</v>
      </c>
      <c r="F42" s="76">
        <v>300</v>
      </c>
    </row>
  </sheetData>
  <mergeCells count="5">
    <mergeCell ref="A1:F1"/>
    <mergeCell ref="A3:F3"/>
    <mergeCell ref="A5:F5"/>
    <mergeCell ref="A7:F7"/>
    <mergeCell ref="A27:F27"/>
  </mergeCells>
  <pageMargins left="0.7" right="0.7" top="0.75" bottom="0.75" header="0.3" footer="0.3"/>
  <pageSetup paperSize="9" scale="76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4"/>
  <sheetViews>
    <sheetView workbookViewId="0">
      <selection activeCell="H3" sqref="H3"/>
    </sheetView>
  </sheetViews>
  <sheetFormatPr defaultRowHeight="15" x14ac:dyDescent="0.25"/>
  <cols>
    <col min="1" max="1" width="37.7109375" customWidth="1"/>
    <col min="2" max="6" width="25.28515625" customWidth="1"/>
  </cols>
  <sheetData>
    <row r="1" spans="1:6" ht="42" customHeight="1" x14ac:dyDescent="0.25">
      <c r="A1" s="109" t="s">
        <v>33</v>
      </c>
      <c r="B1" s="109"/>
      <c r="C1" s="109"/>
      <c r="D1" s="109"/>
      <c r="E1" s="109"/>
      <c r="F1" s="109"/>
    </row>
    <row r="2" spans="1:6" ht="18" customHeight="1" x14ac:dyDescent="0.25">
      <c r="A2" s="4"/>
      <c r="B2" s="4"/>
      <c r="C2" s="4"/>
      <c r="D2" s="4"/>
      <c r="E2" s="4"/>
      <c r="F2" s="4"/>
    </row>
    <row r="3" spans="1:6" ht="15.75" x14ac:dyDescent="0.25">
      <c r="A3" s="109" t="s">
        <v>19</v>
      </c>
      <c r="B3" s="109"/>
      <c r="C3" s="109"/>
      <c r="D3" s="109"/>
      <c r="E3" s="110"/>
      <c r="F3" s="110"/>
    </row>
    <row r="4" spans="1:6" ht="18" x14ac:dyDescent="0.25">
      <c r="A4" s="4"/>
      <c r="B4" s="4"/>
      <c r="C4" s="4"/>
      <c r="D4" s="4"/>
      <c r="E4" s="5"/>
      <c r="F4" s="5"/>
    </row>
    <row r="5" spans="1:6" ht="18" customHeight="1" x14ac:dyDescent="0.25">
      <c r="A5" s="109" t="s">
        <v>4</v>
      </c>
      <c r="B5" s="111"/>
      <c r="C5" s="111"/>
      <c r="D5" s="111"/>
      <c r="E5" s="111"/>
      <c r="F5" s="111"/>
    </row>
    <row r="6" spans="1:6" ht="18" x14ac:dyDescent="0.25">
      <c r="A6" s="4"/>
      <c r="B6" s="4"/>
      <c r="C6" s="4"/>
      <c r="D6" s="4"/>
      <c r="E6" s="5"/>
      <c r="F6" s="5"/>
    </row>
    <row r="7" spans="1:6" ht="15.75" x14ac:dyDescent="0.25">
      <c r="A7" s="109" t="s">
        <v>14</v>
      </c>
      <c r="B7" s="130"/>
      <c r="C7" s="130"/>
      <c r="D7" s="130"/>
      <c r="E7" s="130"/>
      <c r="F7" s="130"/>
    </row>
    <row r="8" spans="1:6" ht="18" x14ac:dyDescent="0.25">
      <c r="A8" s="4"/>
      <c r="B8" s="4"/>
      <c r="C8" s="4"/>
      <c r="D8" s="4"/>
      <c r="E8" s="5"/>
      <c r="F8" s="5"/>
    </row>
    <row r="9" spans="1:6" ht="25.5" x14ac:dyDescent="0.25">
      <c r="A9" s="19" t="s">
        <v>54</v>
      </c>
      <c r="B9" s="18" t="s">
        <v>36</v>
      </c>
      <c r="C9" s="19" t="s">
        <v>37</v>
      </c>
      <c r="D9" s="19" t="s">
        <v>34</v>
      </c>
      <c r="E9" s="19" t="s">
        <v>27</v>
      </c>
      <c r="F9" s="19" t="s">
        <v>35</v>
      </c>
    </row>
    <row r="10" spans="1:6" ht="15.75" customHeight="1" x14ac:dyDescent="0.25">
      <c r="A10" s="11" t="s">
        <v>15</v>
      </c>
      <c r="B10" s="80">
        <f>B11</f>
        <v>540400.02</v>
      </c>
      <c r="C10" s="80">
        <f t="shared" ref="C10:F10" si="0">C11</f>
        <v>538510</v>
      </c>
      <c r="D10" s="80">
        <f t="shared" si="0"/>
        <v>790730</v>
      </c>
      <c r="E10" s="80">
        <f t="shared" si="0"/>
        <v>790930</v>
      </c>
      <c r="F10" s="80">
        <f t="shared" si="0"/>
        <v>791130</v>
      </c>
    </row>
    <row r="11" spans="1:6" x14ac:dyDescent="0.25">
      <c r="A11" s="78" t="s">
        <v>94</v>
      </c>
      <c r="B11" s="79">
        <v>540400.02</v>
      </c>
      <c r="C11" s="79">
        <v>538510</v>
      </c>
      <c r="D11" s="79">
        <v>790730</v>
      </c>
      <c r="E11" s="79">
        <v>790930</v>
      </c>
      <c r="F11" s="79">
        <v>791130</v>
      </c>
    </row>
    <row r="12" spans="1:6" x14ac:dyDescent="0.25">
      <c r="A12" s="78" t="s">
        <v>95</v>
      </c>
      <c r="B12" s="79">
        <v>540400.02</v>
      </c>
      <c r="C12" s="79">
        <v>538510</v>
      </c>
      <c r="D12" s="79">
        <v>790730</v>
      </c>
      <c r="E12" s="79">
        <v>790930</v>
      </c>
      <c r="F12" s="79">
        <v>791130</v>
      </c>
    </row>
    <row r="13" spans="1:6" x14ac:dyDescent="0.25">
      <c r="B13" s="77"/>
      <c r="C13" s="77"/>
      <c r="D13" s="77"/>
      <c r="E13" s="77"/>
      <c r="F13" s="77"/>
    </row>
    <row r="14" spans="1:6" x14ac:dyDescent="0.25">
      <c r="B14" s="77"/>
      <c r="C14" s="77"/>
      <c r="D14" s="77"/>
      <c r="E14" s="77"/>
      <c r="F14" s="77"/>
    </row>
  </sheetData>
  <mergeCells count="4">
    <mergeCell ref="A1:F1"/>
    <mergeCell ref="A3:F3"/>
    <mergeCell ref="A5:F5"/>
    <mergeCell ref="A7:F7"/>
  </mergeCells>
  <pageMargins left="0.7" right="0.7" top="0.75" bottom="0.75" header="0.3" footer="0.3"/>
  <pageSetup paperSize="9" scale="7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4"/>
  <sheetViews>
    <sheetView workbookViewId="0">
      <selection activeCell="D24" sqref="D24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8" width="25.28515625" customWidth="1"/>
  </cols>
  <sheetData>
    <row r="1" spans="1:8" ht="42" customHeight="1" x14ac:dyDescent="0.25">
      <c r="A1" s="109" t="s">
        <v>33</v>
      </c>
      <c r="B1" s="109"/>
      <c r="C1" s="109"/>
      <c r="D1" s="109"/>
      <c r="E1" s="109"/>
      <c r="F1" s="109"/>
      <c r="G1" s="109"/>
      <c r="H1" s="109"/>
    </row>
    <row r="2" spans="1:8" ht="18" customHeight="1" x14ac:dyDescent="0.25">
      <c r="A2" s="4"/>
      <c r="B2" s="4"/>
      <c r="C2" s="4"/>
      <c r="D2" s="4"/>
      <c r="E2" s="4"/>
      <c r="F2" s="4"/>
      <c r="G2" s="4"/>
      <c r="H2" s="4"/>
    </row>
    <row r="3" spans="1:8" ht="15.75" customHeight="1" x14ac:dyDescent="0.25">
      <c r="A3" s="109" t="s">
        <v>19</v>
      </c>
      <c r="B3" s="109"/>
      <c r="C3" s="109"/>
      <c r="D3" s="109"/>
      <c r="E3" s="109"/>
      <c r="F3" s="109"/>
      <c r="G3" s="109"/>
      <c r="H3" s="109"/>
    </row>
    <row r="4" spans="1:8" ht="18" x14ac:dyDescent="0.25">
      <c r="A4" s="4"/>
      <c r="B4" s="4"/>
      <c r="C4" s="4"/>
      <c r="D4" s="4"/>
      <c r="E4" s="4"/>
      <c r="F4" s="4"/>
      <c r="G4" s="5"/>
      <c r="H4" s="5"/>
    </row>
    <row r="5" spans="1:8" ht="18" customHeight="1" x14ac:dyDescent="0.25">
      <c r="A5" s="109" t="s">
        <v>59</v>
      </c>
      <c r="B5" s="109"/>
      <c r="C5" s="109"/>
      <c r="D5" s="109"/>
      <c r="E5" s="109"/>
      <c r="F5" s="109"/>
      <c r="G5" s="109"/>
      <c r="H5" s="109"/>
    </row>
    <row r="6" spans="1:8" ht="18" x14ac:dyDescent="0.25">
      <c r="A6" s="4"/>
      <c r="B6" s="4"/>
      <c r="C6" s="4"/>
      <c r="D6" s="4"/>
      <c r="E6" s="4"/>
      <c r="F6" s="4"/>
      <c r="G6" s="5"/>
      <c r="H6" s="5"/>
    </row>
    <row r="7" spans="1:8" ht="25.5" x14ac:dyDescent="0.25">
      <c r="A7" s="19" t="s">
        <v>5</v>
      </c>
      <c r="B7" s="18" t="s">
        <v>6</v>
      </c>
      <c r="C7" s="18" t="s">
        <v>32</v>
      </c>
      <c r="D7" s="18" t="s">
        <v>36</v>
      </c>
      <c r="E7" s="19" t="s">
        <v>37</v>
      </c>
      <c r="F7" s="19" t="s">
        <v>34</v>
      </c>
      <c r="G7" s="19" t="s">
        <v>27</v>
      </c>
      <c r="H7" s="19" t="s">
        <v>35</v>
      </c>
    </row>
    <row r="8" spans="1:8" x14ac:dyDescent="0.25">
      <c r="A8" s="36"/>
      <c r="B8" s="37"/>
      <c r="C8" s="35" t="s">
        <v>61</v>
      </c>
      <c r="D8" s="37"/>
      <c r="E8" s="36"/>
      <c r="F8" s="36"/>
      <c r="G8" s="36"/>
      <c r="H8" s="36"/>
    </row>
    <row r="9" spans="1:8" ht="25.5" x14ac:dyDescent="0.25">
      <c r="A9" s="11">
        <v>8</v>
      </c>
      <c r="B9" s="11"/>
      <c r="C9" s="11" t="s">
        <v>16</v>
      </c>
      <c r="D9" s="8"/>
      <c r="E9" s="9"/>
      <c r="F9" s="9"/>
      <c r="G9" s="9"/>
      <c r="H9" s="9"/>
    </row>
    <row r="10" spans="1:8" x14ac:dyDescent="0.25">
      <c r="A10" s="11"/>
      <c r="B10" s="16">
        <v>84</v>
      </c>
      <c r="C10" s="16" t="s">
        <v>23</v>
      </c>
      <c r="D10" s="8"/>
      <c r="E10" s="9"/>
      <c r="F10" s="9"/>
      <c r="G10" s="9"/>
      <c r="H10" s="9"/>
    </row>
    <row r="11" spans="1:8" x14ac:dyDescent="0.25">
      <c r="A11" s="11"/>
      <c r="B11" s="16"/>
      <c r="C11" s="39"/>
      <c r="D11" s="8"/>
      <c r="E11" s="9"/>
      <c r="F11" s="9"/>
      <c r="G11" s="9"/>
      <c r="H11" s="9"/>
    </row>
    <row r="12" spans="1:8" x14ac:dyDescent="0.25">
      <c r="A12" s="11"/>
      <c r="B12" s="16"/>
      <c r="C12" s="35" t="s">
        <v>64</v>
      </c>
      <c r="D12" s="8"/>
      <c r="E12" s="9"/>
      <c r="F12" s="9"/>
      <c r="G12" s="9"/>
      <c r="H12" s="9"/>
    </row>
    <row r="13" spans="1:8" ht="25.5" x14ac:dyDescent="0.25">
      <c r="A13" s="14">
        <v>5</v>
      </c>
      <c r="B13" s="15"/>
      <c r="C13" s="24" t="s">
        <v>17</v>
      </c>
      <c r="D13" s="8"/>
      <c r="E13" s="9"/>
      <c r="F13" s="9"/>
      <c r="G13" s="9"/>
      <c r="H13" s="9"/>
    </row>
    <row r="14" spans="1:8" ht="25.5" x14ac:dyDescent="0.25">
      <c r="A14" s="16"/>
      <c r="B14" s="16">
        <v>54</v>
      </c>
      <c r="C14" s="25" t="s">
        <v>24</v>
      </c>
      <c r="D14" s="8"/>
      <c r="E14" s="9"/>
      <c r="F14" s="9"/>
      <c r="G14" s="9"/>
      <c r="H14" s="10"/>
    </row>
  </sheetData>
  <mergeCells count="3">
    <mergeCell ref="A1:H1"/>
    <mergeCell ref="A3:H3"/>
    <mergeCell ref="A5:H5"/>
  </mergeCells>
  <pageMargins left="0.7" right="0.7" top="0.75" bottom="0.75" header="0.3" footer="0.3"/>
  <pageSetup paperSize="9" scale="7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6"/>
  <sheetViews>
    <sheetView workbookViewId="0">
      <selection activeCell="D21" sqref="D21"/>
    </sheetView>
  </sheetViews>
  <sheetFormatPr defaultRowHeight="15" x14ac:dyDescent="0.25"/>
  <cols>
    <col min="1" max="6" width="25.28515625" customWidth="1"/>
  </cols>
  <sheetData>
    <row r="1" spans="1:6" ht="42" customHeight="1" x14ac:dyDescent="0.25">
      <c r="A1" s="109" t="s">
        <v>33</v>
      </c>
      <c r="B1" s="109"/>
      <c r="C1" s="109"/>
      <c r="D1" s="109"/>
      <c r="E1" s="109"/>
      <c r="F1" s="109"/>
    </row>
    <row r="2" spans="1:6" ht="18" customHeight="1" x14ac:dyDescent="0.25">
      <c r="A2" s="23"/>
      <c r="B2" s="23"/>
      <c r="C2" s="23"/>
      <c r="D2" s="23"/>
      <c r="E2" s="23"/>
      <c r="F2" s="23"/>
    </row>
    <row r="3" spans="1:6" ht="15.75" customHeight="1" x14ac:dyDescent="0.25">
      <c r="A3" s="109" t="s">
        <v>19</v>
      </c>
      <c r="B3" s="109"/>
      <c r="C3" s="109"/>
      <c r="D3" s="109"/>
      <c r="E3" s="109"/>
      <c r="F3" s="109"/>
    </row>
    <row r="4" spans="1:6" ht="18" x14ac:dyDescent="0.25">
      <c r="A4" s="23"/>
      <c r="B4" s="23"/>
      <c r="C4" s="23"/>
      <c r="D4" s="23"/>
      <c r="E4" s="5"/>
      <c r="F4" s="5"/>
    </row>
    <row r="5" spans="1:6" ht="18" customHeight="1" x14ac:dyDescent="0.25">
      <c r="A5" s="109" t="s">
        <v>60</v>
      </c>
      <c r="B5" s="109"/>
      <c r="C5" s="109"/>
      <c r="D5" s="109"/>
      <c r="E5" s="109"/>
      <c r="F5" s="109"/>
    </row>
    <row r="6" spans="1:6" ht="18" x14ac:dyDescent="0.25">
      <c r="A6" s="23"/>
      <c r="B6" s="23"/>
      <c r="C6" s="23"/>
      <c r="D6" s="23"/>
      <c r="E6" s="5"/>
      <c r="F6" s="5"/>
    </row>
    <row r="7" spans="1:6" ht="25.5" x14ac:dyDescent="0.25">
      <c r="A7" s="18" t="s">
        <v>54</v>
      </c>
      <c r="B7" s="18" t="s">
        <v>36</v>
      </c>
      <c r="C7" s="19" t="s">
        <v>37</v>
      </c>
      <c r="D7" s="19" t="s">
        <v>34</v>
      </c>
      <c r="E7" s="19" t="s">
        <v>27</v>
      </c>
      <c r="F7" s="19" t="s">
        <v>35</v>
      </c>
    </row>
    <row r="8" spans="1:6" x14ac:dyDescent="0.25">
      <c r="A8" s="11" t="s">
        <v>61</v>
      </c>
      <c r="B8" s="8"/>
      <c r="C8" s="9"/>
      <c r="D8" s="9"/>
      <c r="E8" s="9"/>
      <c r="F8" s="9"/>
    </row>
    <row r="9" spans="1:6" ht="25.5" x14ac:dyDescent="0.25">
      <c r="A9" s="11" t="s">
        <v>62</v>
      </c>
      <c r="B9" s="8"/>
      <c r="C9" s="9"/>
      <c r="D9" s="9"/>
      <c r="E9" s="9"/>
      <c r="F9" s="9"/>
    </row>
    <row r="10" spans="1:6" ht="25.5" x14ac:dyDescent="0.25">
      <c r="A10" s="17" t="s">
        <v>63</v>
      </c>
      <c r="B10" s="8"/>
      <c r="C10" s="9"/>
      <c r="D10" s="9"/>
      <c r="E10" s="9"/>
      <c r="F10" s="9"/>
    </row>
    <row r="11" spans="1:6" x14ac:dyDescent="0.25">
      <c r="A11" s="17"/>
      <c r="B11" s="8"/>
      <c r="C11" s="9"/>
      <c r="D11" s="9"/>
      <c r="E11" s="9"/>
      <c r="F11" s="9"/>
    </row>
    <row r="12" spans="1:6" x14ac:dyDescent="0.25">
      <c r="A12" s="11" t="s">
        <v>64</v>
      </c>
      <c r="B12" s="8"/>
      <c r="C12" s="9"/>
      <c r="D12" s="9"/>
      <c r="E12" s="9"/>
      <c r="F12" s="9"/>
    </row>
    <row r="13" spans="1:6" x14ac:dyDescent="0.25">
      <c r="A13" s="24" t="s">
        <v>55</v>
      </c>
      <c r="B13" s="8"/>
      <c r="C13" s="9"/>
      <c r="D13" s="9"/>
      <c r="E13" s="9"/>
      <c r="F13" s="9"/>
    </row>
    <row r="14" spans="1:6" x14ac:dyDescent="0.25">
      <c r="A14" s="13" t="s">
        <v>56</v>
      </c>
      <c r="B14" s="8"/>
      <c r="C14" s="9"/>
      <c r="D14" s="9"/>
      <c r="E14" s="9"/>
      <c r="F14" s="10"/>
    </row>
    <row r="15" spans="1:6" x14ac:dyDescent="0.25">
      <c r="A15" s="24" t="s">
        <v>57</v>
      </c>
      <c r="B15" s="8"/>
      <c r="C15" s="9"/>
      <c r="D15" s="9"/>
      <c r="E15" s="9"/>
      <c r="F15" s="10"/>
    </row>
    <row r="16" spans="1:6" x14ac:dyDescent="0.25">
      <c r="A16" s="13" t="s">
        <v>58</v>
      </c>
      <c r="B16" s="8"/>
      <c r="C16" s="9"/>
      <c r="D16" s="9"/>
      <c r="E16" s="9"/>
      <c r="F16" s="10"/>
    </row>
  </sheetData>
  <mergeCells count="3">
    <mergeCell ref="A1:F1"/>
    <mergeCell ref="A3:F3"/>
    <mergeCell ref="A5:F5"/>
  </mergeCells>
  <pageMargins left="0.7" right="0.7" top="0.75" bottom="0.75" header="0.3" footer="0.3"/>
  <pageSetup paperSize="9" scale="8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3"/>
  <sheetViews>
    <sheetView workbookViewId="0">
      <selection activeCell="K6" sqref="K6"/>
    </sheetView>
  </sheetViews>
  <sheetFormatPr defaultRowHeight="15" x14ac:dyDescent="0.25"/>
  <cols>
    <col min="1" max="1" width="24.85546875" bestFit="1" customWidth="1"/>
    <col min="2" max="2" width="76.42578125" bestFit="1" customWidth="1"/>
    <col min="3" max="7" width="25.28515625" style="83" customWidth="1"/>
  </cols>
  <sheetData>
    <row r="1" spans="1:7" ht="42" customHeight="1" x14ac:dyDescent="0.25">
      <c r="A1" s="109" t="s">
        <v>33</v>
      </c>
      <c r="B1" s="109"/>
      <c r="C1" s="109"/>
      <c r="D1" s="109"/>
      <c r="E1" s="109"/>
      <c r="F1" s="109"/>
      <c r="G1" s="109"/>
    </row>
    <row r="2" spans="1:7" ht="18" x14ac:dyDescent="0.25">
      <c r="A2" s="4"/>
      <c r="B2" s="4"/>
      <c r="C2" s="23"/>
      <c r="D2" s="23"/>
      <c r="E2" s="23"/>
      <c r="F2" s="82"/>
      <c r="G2" s="82"/>
    </row>
    <row r="3" spans="1:7" ht="18" customHeight="1" x14ac:dyDescent="0.25">
      <c r="A3" s="109" t="s">
        <v>18</v>
      </c>
      <c r="B3" s="111"/>
      <c r="C3" s="111"/>
      <c r="D3" s="111"/>
      <c r="E3" s="111"/>
      <c r="F3" s="111"/>
      <c r="G3" s="111"/>
    </row>
    <row r="4" spans="1:7" ht="18" x14ac:dyDescent="0.25">
      <c r="A4" s="4"/>
      <c r="B4" s="4"/>
      <c r="C4" s="23"/>
      <c r="D4" s="23"/>
      <c r="E4" s="23"/>
      <c r="F4" s="82"/>
      <c r="G4" s="82"/>
    </row>
    <row r="5" spans="1:7" ht="25.5" x14ac:dyDescent="0.25">
      <c r="A5" s="60" t="s">
        <v>20</v>
      </c>
      <c r="B5" s="18" t="s">
        <v>21</v>
      </c>
      <c r="C5" s="18" t="s">
        <v>36</v>
      </c>
      <c r="D5" s="19" t="s">
        <v>37</v>
      </c>
      <c r="E5" s="19" t="s">
        <v>34</v>
      </c>
      <c r="F5" s="19" t="s">
        <v>27</v>
      </c>
      <c r="G5" s="19" t="s">
        <v>35</v>
      </c>
    </row>
    <row r="6" spans="1:7" x14ac:dyDescent="0.25">
      <c r="A6" s="81"/>
      <c r="B6" s="85" t="s">
        <v>131</v>
      </c>
      <c r="C6" s="87">
        <v>540400.02</v>
      </c>
      <c r="D6" s="87">
        <v>538510</v>
      </c>
      <c r="E6" s="87">
        <v>790730</v>
      </c>
      <c r="F6" s="87">
        <v>790930</v>
      </c>
      <c r="G6" s="87">
        <v>791130</v>
      </c>
    </row>
    <row r="7" spans="1:7" x14ac:dyDescent="0.25">
      <c r="A7" s="90" t="s">
        <v>96</v>
      </c>
      <c r="B7" s="90" t="s">
        <v>97</v>
      </c>
      <c r="C7" s="89">
        <v>540400.02</v>
      </c>
      <c r="D7" s="89">
        <v>538510</v>
      </c>
      <c r="E7" s="89">
        <v>790730</v>
      </c>
      <c r="F7" s="89">
        <v>790930</v>
      </c>
      <c r="G7" s="89">
        <v>791130</v>
      </c>
    </row>
    <row r="8" spans="1:7" x14ac:dyDescent="0.25">
      <c r="A8" s="91" t="s">
        <v>98</v>
      </c>
      <c r="B8" s="91" t="s">
        <v>99</v>
      </c>
      <c r="C8" s="88">
        <v>518811.26</v>
      </c>
      <c r="D8" s="88">
        <v>494700</v>
      </c>
      <c r="E8" s="88">
        <v>750930</v>
      </c>
      <c r="F8" s="88">
        <v>750930</v>
      </c>
      <c r="G8" s="88">
        <v>750930</v>
      </c>
    </row>
    <row r="9" spans="1:7" x14ac:dyDescent="0.25">
      <c r="A9" s="92" t="s">
        <v>100</v>
      </c>
      <c r="B9" s="92" t="s">
        <v>101</v>
      </c>
      <c r="C9" s="86">
        <v>2369.17</v>
      </c>
      <c r="D9" s="86">
        <v>5240</v>
      </c>
      <c r="E9" s="86">
        <v>5100</v>
      </c>
      <c r="F9" s="86">
        <v>5100</v>
      </c>
      <c r="G9" s="86">
        <v>5100</v>
      </c>
    </row>
    <row r="10" spans="1:7" x14ac:dyDescent="0.25">
      <c r="A10" s="93" t="s">
        <v>102</v>
      </c>
      <c r="B10" s="93" t="s">
        <v>10</v>
      </c>
      <c r="C10" s="84">
        <v>2369.17</v>
      </c>
      <c r="D10" s="84">
        <v>5240</v>
      </c>
      <c r="E10" s="84">
        <v>5100</v>
      </c>
      <c r="F10" s="84">
        <v>5100</v>
      </c>
      <c r="G10" s="84">
        <v>5100</v>
      </c>
    </row>
    <row r="11" spans="1:7" x14ac:dyDescent="0.25">
      <c r="A11" s="93" t="s">
        <v>103</v>
      </c>
      <c r="B11" s="93" t="s">
        <v>22</v>
      </c>
      <c r="C11" s="84">
        <v>2369.17</v>
      </c>
      <c r="D11" s="84">
        <v>5240</v>
      </c>
      <c r="E11" s="84">
        <v>5100</v>
      </c>
      <c r="F11" s="84">
        <v>5100</v>
      </c>
      <c r="G11" s="84">
        <v>5100</v>
      </c>
    </row>
    <row r="12" spans="1:7" x14ac:dyDescent="0.25">
      <c r="A12" s="92" t="s">
        <v>104</v>
      </c>
      <c r="B12" s="92" t="s">
        <v>105</v>
      </c>
      <c r="C12" s="86">
        <v>120333.73</v>
      </c>
      <c r="D12" s="86">
        <v>100060</v>
      </c>
      <c r="E12" s="86">
        <v>89730</v>
      </c>
      <c r="F12" s="86">
        <v>89730</v>
      </c>
      <c r="G12" s="86">
        <v>89730</v>
      </c>
    </row>
    <row r="13" spans="1:7" x14ac:dyDescent="0.25">
      <c r="A13" s="93" t="s">
        <v>102</v>
      </c>
      <c r="B13" s="93" t="s">
        <v>10</v>
      </c>
      <c r="C13" s="84">
        <v>120333.73</v>
      </c>
      <c r="D13" s="84">
        <v>100060</v>
      </c>
      <c r="E13" s="84">
        <v>89730</v>
      </c>
      <c r="F13" s="84">
        <v>89730</v>
      </c>
      <c r="G13" s="84">
        <v>89730</v>
      </c>
    </row>
    <row r="14" spans="1:7" x14ac:dyDescent="0.25">
      <c r="A14" s="93" t="s">
        <v>103</v>
      </c>
      <c r="B14" s="93" t="s">
        <v>22</v>
      </c>
      <c r="C14" s="84">
        <v>120164.91</v>
      </c>
      <c r="D14" s="84">
        <v>99660</v>
      </c>
      <c r="E14" s="84">
        <v>89550</v>
      </c>
      <c r="F14" s="84">
        <v>89550</v>
      </c>
      <c r="G14" s="84">
        <v>89550</v>
      </c>
    </row>
    <row r="15" spans="1:7" x14ac:dyDescent="0.25">
      <c r="A15" s="93" t="s">
        <v>106</v>
      </c>
      <c r="B15" s="93" t="s">
        <v>78</v>
      </c>
      <c r="C15" s="84">
        <v>168.82</v>
      </c>
      <c r="D15" s="84">
        <v>400</v>
      </c>
      <c r="E15" s="84">
        <v>180</v>
      </c>
      <c r="F15" s="84">
        <v>180</v>
      </c>
      <c r="G15" s="84">
        <v>180</v>
      </c>
    </row>
    <row r="16" spans="1:7" x14ac:dyDescent="0.25">
      <c r="A16" s="92" t="s">
        <v>107</v>
      </c>
      <c r="B16" s="92" t="s">
        <v>108</v>
      </c>
      <c r="C16" s="86">
        <v>0</v>
      </c>
      <c r="D16" s="86">
        <v>0</v>
      </c>
      <c r="E16" s="86">
        <v>18000</v>
      </c>
      <c r="F16" s="86">
        <v>18000</v>
      </c>
      <c r="G16" s="86">
        <v>18000</v>
      </c>
    </row>
    <row r="17" spans="1:7" x14ac:dyDescent="0.25">
      <c r="A17" s="93" t="s">
        <v>102</v>
      </c>
      <c r="B17" s="93" t="s">
        <v>10</v>
      </c>
      <c r="C17" s="84">
        <v>0</v>
      </c>
      <c r="D17" s="84">
        <v>0</v>
      </c>
      <c r="E17" s="84">
        <v>18000</v>
      </c>
      <c r="F17" s="84">
        <v>18000</v>
      </c>
      <c r="G17" s="84">
        <v>18000</v>
      </c>
    </row>
    <row r="18" spans="1:7" x14ac:dyDescent="0.25">
      <c r="A18" s="93" t="s">
        <v>103</v>
      </c>
      <c r="B18" s="93" t="s">
        <v>22</v>
      </c>
      <c r="C18" s="84">
        <v>0</v>
      </c>
      <c r="D18" s="84">
        <v>0</v>
      </c>
      <c r="E18" s="84">
        <v>18000</v>
      </c>
      <c r="F18" s="84">
        <v>18000</v>
      </c>
      <c r="G18" s="84">
        <v>18000</v>
      </c>
    </row>
    <row r="19" spans="1:7" x14ac:dyDescent="0.25">
      <c r="A19" s="93" t="s">
        <v>109</v>
      </c>
      <c r="B19" s="93" t="s">
        <v>79</v>
      </c>
      <c r="C19" s="84">
        <v>0</v>
      </c>
      <c r="D19" s="84">
        <v>0</v>
      </c>
      <c r="E19" s="84">
        <v>0</v>
      </c>
      <c r="F19" s="84">
        <v>0</v>
      </c>
      <c r="G19" s="84">
        <v>0</v>
      </c>
    </row>
    <row r="20" spans="1:7" x14ac:dyDescent="0.25">
      <c r="A20" s="92" t="s">
        <v>110</v>
      </c>
      <c r="B20" s="92" t="s">
        <v>111</v>
      </c>
      <c r="C20" s="86">
        <v>94160.25</v>
      </c>
      <c r="D20" s="86">
        <v>70400</v>
      </c>
      <c r="E20" s="86">
        <v>70500</v>
      </c>
      <c r="F20" s="86">
        <v>70500</v>
      </c>
      <c r="G20" s="86">
        <v>70500</v>
      </c>
    </row>
    <row r="21" spans="1:7" x14ac:dyDescent="0.25">
      <c r="A21" s="93" t="s">
        <v>102</v>
      </c>
      <c r="B21" s="93" t="s">
        <v>10</v>
      </c>
      <c r="C21" s="84">
        <v>94160.25</v>
      </c>
      <c r="D21" s="84">
        <v>70400</v>
      </c>
      <c r="E21" s="84">
        <v>70300</v>
      </c>
      <c r="F21" s="84">
        <v>70300</v>
      </c>
      <c r="G21" s="84">
        <v>70300</v>
      </c>
    </row>
    <row r="22" spans="1:7" x14ac:dyDescent="0.25">
      <c r="A22" s="93" t="s">
        <v>112</v>
      </c>
      <c r="B22" s="93" t="s">
        <v>11</v>
      </c>
      <c r="C22" s="84">
        <v>0</v>
      </c>
      <c r="D22" s="84">
        <v>0</v>
      </c>
      <c r="E22" s="84">
        <v>1000</v>
      </c>
      <c r="F22" s="84">
        <v>1000</v>
      </c>
      <c r="G22" s="84">
        <v>1000</v>
      </c>
    </row>
    <row r="23" spans="1:7" x14ac:dyDescent="0.25">
      <c r="A23" s="93" t="s">
        <v>103</v>
      </c>
      <c r="B23" s="93" t="s">
        <v>22</v>
      </c>
      <c r="C23" s="84">
        <v>93499.19</v>
      </c>
      <c r="D23" s="84">
        <v>69300</v>
      </c>
      <c r="E23" s="84">
        <v>68200</v>
      </c>
      <c r="F23" s="84">
        <v>68200</v>
      </c>
      <c r="G23" s="84">
        <v>68200</v>
      </c>
    </row>
    <row r="24" spans="1:7" x14ac:dyDescent="0.25">
      <c r="A24" s="93" t="s">
        <v>106</v>
      </c>
      <c r="B24" s="93" t="s">
        <v>78</v>
      </c>
      <c r="C24" s="84">
        <v>661.06</v>
      </c>
      <c r="D24" s="84">
        <v>1100</v>
      </c>
      <c r="E24" s="84">
        <v>1100</v>
      </c>
      <c r="F24" s="84">
        <v>1100</v>
      </c>
      <c r="G24" s="84">
        <v>1100</v>
      </c>
    </row>
    <row r="25" spans="1:7" x14ac:dyDescent="0.25">
      <c r="A25" s="93" t="s">
        <v>113</v>
      </c>
      <c r="B25" s="93" t="s">
        <v>12</v>
      </c>
      <c r="C25" s="84">
        <v>0</v>
      </c>
      <c r="D25" s="84">
        <v>0</v>
      </c>
      <c r="E25" s="84">
        <v>200</v>
      </c>
      <c r="F25" s="84">
        <v>200</v>
      </c>
      <c r="G25" s="84">
        <v>200</v>
      </c>
    </row>
    <row r="26" spans="1:7" x14ac:dyDescent="0.25">
      <c r="A26" s="93" t="s">
        <v>114</v>
      </c>
      <c r="B26" s="93" t="s">
        <v>31</v>
      </c>
      <c r="C26" s="84">
        <v>0</v>
      </c>
      <c r="D26" s="84">
        <v>0</v>
      </c>
      <c r="E26" s="84">
        <v>200</v>
      </c>
      <c r="F26" s="84">
        <v>200</v>
      </c>
      <c r="G26" s="84">
        <v>200</v>
      </c>
    </row>
    <row r="27" spans="1:7" x14ac:dyDescent="0.25">
      <c r="A27" s="92" t="s">
        <v>115</v>
      </c>
      <c r="B27" s="92" t="s">
        <v>116</v>
      </c>
      <c r="C27" s="86">
        <v>301948.11</v>
      </c>
      <c r="D27" s="86">
        <v>319000</v>
      </c>
      <c r="E27" s="86">
        <v>567600</v>
      </c>
      <c r="F27" s="86">
        <v>567600</v>
      </c>
      <c r="G27" s="86">
        <v>567600</v>
      </c>
    </row>
    <row r="28" spans="1:7" x14ac:dyDescent="0.25">
      <c r="A28" s="93" t="s">
        <v>102</v>
      </c>
      <c r="B28" s="93" t="s">
        <v>10</v>
      </c>
      <c r="C28" s="84">
        <v>301948.11</v>
      </c>
      <c r="D28" s="84">
        <v>319000</v>
      </c>
      <c r="E28" s="84">
        <v>567600</v>
      </c>
      <c r="F28" s="84">
        <v>567600</v>
      </c>
      <c r="G28" s="84">
        <v>567600</v>
      </c>
    </row>
    <row r="29" spans="1:7" x14ac:dyDescent="0.25">
      <c r="A29" s="93" t="s">
        <v>112</v>
      </c>
      <c r="B29" s="93" t="s">
        <v>11</v>
      </c>
      <c r="C29" s="84">
        <v>301687.63</v>
      </c>
      <c r="D29" s="84">
        <v>318500</v>
      </c>
      <c r="E29" s="84">
        <v>567300</v>
      </c>
      <c r="F29" s="84">
        <v>567300</v>
      </c>
      <c r="G29" s="84">
        <v>567300</v>
      </c>
    </row>
    <row r="30" spans="1:7" x14ac:dyDescent="0.25">
      <c r="A30" s="93" t="s">
        <v>103</v>
      </c>
      <c r="B30" s="93" t="s">
        <v>22</v>
      </c>
      <c r="C30" s="84">
        <v>260.48</v>
      </c>
      <c r="D30" s="84">
        <v>500</v>
      </c>
      <c r="E30" s="84">
        <v>300</v>
      </c>
      <c r="F30" s="84">
        <v>300</v>
      </c>
      <c r="G30" s="84">
        <v>300</v>
      </c>
    </row>
    <row r="31" spans="1:7" x14ac:dyDescent="0.25">
      <c r="A31" s="93" t="s">
        <v>106</v>
      </c>
      <c r="B31" s="93" t="s">
        <v>78</v>
      </c>
      <c r="C31" s="84">
        <v>0</v>
      </c>
      <c r="D31" s="84">
        <v>0</v>
      </c>
      <c r="E31" s="84">
        <v>0</v>
      </c>
      <c r="F31" s="84">
        <v>0</v>
      </c>
      <c r="G31" s="84">
        <v>0</v>
      </c>
    </row>
    <row r="32" spans="1:7" x14ac:dyDescent="0.25">
      <c r="A32" s="91" t="s">
        <v>117</v>
      </c>
      <c r="B32" s="91" t="s">
        <v>118</v>
      </c>
      <c r="C32" s="88">
        <v>325.17</v>
      </c>
      <c r="D32" s="88">
        <v>16400</v>
      </c>
      <c r="E32" s="88">
        <v>16000</v>
      </c>
      <c r="F32" s="88">
        <v>16000</v>
      </c>
      <c r="G32" s="88">
        <v>16000</v>
      </c>
    </row>
    <row r="33" spans="1:7" x14ac:dyDescent="0.25">
      <c r="A33" s="92" t="s">
        <v>110</v>
      </c>
      <c r="B33" s="92" t="s">
        <v>111</v>
      </c>
      <c r="C33" s="86">
        <v>325.17</v>
      </c>
      <c r="D33" s="86">
        <v>16400</v>
      </c>
      <c r="E33" s="86">
        <v>15700</v>
      </c>
      <c r="F33" s="86">
        <v>15700</v>
      </c>
      <c r="G33" s="86">
        <v>15700</v>
      </c>
    </row>
    <row r="34" spans="1:7" x14ac:dyDescent="0.25">
      <c r="A34" s="93" t="s">
        <v>102</v>
      </c>
      <c r="B34" s="93" t="s">
        <v>10</v>
      </c>
      <c r="C34" s="84">
        <v>325.17</v>
      </c>
      <c r="D34" s="84">
        <v>16400</v>
      </c>
      <c r="E34" s="84">
        <v>15700</v>
      </c>
      <c r="F34" s="84">
        <v>15700</v>
      </c>
      <c r="G34" s="84">
        <v>15700</v>
      </c>
    </row>
    <row r="35" spans="1:7" x14ac:dyDescent="0.25">
      <c r="A35" s="93" t="s">
        <v>103</v>
      </c>
      <c r="B35" s="93" t="s">
        <v>22</v>
      </c>
      <c r="C35" s="84">
        <v>325.17</v>
      </c>
      <c r="D35" s="84">
        <v>16400</v>
      </c>
      <c r="E35" s="84">
        <v>15700</v>
      </c>
      <c r="F35" s="84">
        <v>15700</v>
      </c>
      <c r="G35" s="84">
        <v>15700</v>
      </c>
    </row>
    <row r="36" spans="1:7" x14ac:dyDescent="0.25">
      <c r="A36" s="92" t="s">
        <v>119</v>
      </c>
      <c r="B36" s="92" t="s">
        <v>120</v>
      </c>
      <c r="C36" s="86">
        <v>0</v>
      </c>
      <c r="D36" s="86">
        <v>0</v>
      </c>
      <c r="E36" s="86">
        <v>300</v>
      </c>
      <c r="F36" s="86">
        <v>300</v>
      </c>
      <c r="G36" s="86">
        <v>300</v>
      </c>
    </row>
    <row r="37" spans="1:7" x14ac:dyDescent="0.25">
      <c r="A37" s="93" t="s">
        <v>102</v>
      </c>
      <c r="B37" s="93" t="s">
        <v>10</v>
      </c>
      <c r="C37" s="84">
        <v>0</v>
      </c>
      <c r="D37" s="84">
        <v>0</v>
      </c>
      <c r="E37" s="84">
        <v>300</v>
      </c>
      <c r="F37" s="84">
        <v>300</v>
      </c>
      <c r="G37" s="84">
        <v>300</v>
      </c>
    </row>
    <row r="38" spans="1:7" x14ac:dyDescent="0.25">
      <c r="A38" s="93" t="s">
        <v>103</v>
      </c>
      <c r="B38" s="93" t="s">
        <v>22</v>
      </c>
      <c r="C38" s="84">
        <v>0</v>
      </c>
      <c r="D38" s="84">
        <v>0</v>
      </c>
      <c r="E38" s="84">
        <v>300</v>
      </c>
      <c r="F38" s="84">
        <v>300</v>
      </c>
      <c r="G38" s="84">
        <v>300</v>
      </c>
    </row>
    <row r="39" spans="1:7" x14ac:dyDescent="0.25">
      <c r="A39" s="91" t="s">
        <v>121</v>
      </c>
      <c r="B39" s="91" t="s">
        <v>122</v>
      </c>
      <c r="C39" s="88">
        <v>21079.13</v>
      </c>
      <c r="D39" s="88">
        <v>26880</v>
      </c>
      <c r="E39" s="88">
        <v>23200</v>
      </c>
      <c r="F39" s="88">
        <v>23400</v>
      </c>
      <c r="G39" s="88">
        <v>23600</v>
      </c>
    </row>
    <row r="40" spans="1:7" x14ac:dyDescent="0.25">
      <c r="A40" s="92" t="s">
        <v>100</v>
      </c>
      <c r="B40" s="92" t="s">
        <v>101</v>
      </c>
      <c r="C40" s="86">
        <v>14860.9</v>
      </c>
      <c r="D40" s="86">
        <v>19830</v>
      </c>
      <c r="E40" s="86">
        <v>15600</v>
      </c>
      <c r="F40" s="86">
        <v>15800</v>
      </c>
      <c r="G40" s="86">
        <v>16000</v>
      </c>
    </row>
    <row r="41" spans="1:7" x14ac:dyDescent="0.25">
      <c r="A41" s="93" t="s">
        <v>102</v>
      </c>
      <c r="B41" s="93" t="s">
        <v>10</v>
      </c>
      <c r="C41" s="84">
        <v>1990.84</v>
      </c>
      <c r="D41" s="84">
        <v>2390</v>
      </c>
      <c r="E41" s="84">
        <v>14100</v>
      </c>
      <c r="F41" s="84">
        <v>14300</v>
      </c>
      <c r="G41" s="84">
        <v>14500</v>
      </c>
    </row>
    <row r="42" spans="1:7" x14ac:dyDescent="0.25">
      <c r="A42" s="93" t="s">
        <v>103</v>
      </c>
      <c r="B42" s="93" t="s">
        <v>22</v>
      </c>
      <c r="C42" s="84">
        <v>1990.84</v>
      </c>
      <c r="D42" s="84">
        <v>2390</v>
      </c>
      <c r="E42" s="84">
        <v>14100</v>
      </c>
      <c r="F42" s="84">
        <v>14300</v>
      </c>
      <c r="G42" s="84">
        <v>14500</v>
      </c>
    </row>
    <row r="43" spans="1:7" x14ac:dyDescent="0.25">
      <c r="A43" s="93" t="s">
        <v>113</v>
      </c>
      <c r="B43" s="93" t="s">
        <v>12</v>
      </c>
      <c r="C43" s="84">
        <v>12870.06</v>
      </c>
      <c r="D43" s="84">
        <v>17440</v>
      </c>
      <c r="E43" s="84">
        <v>1500</v>
      </c>
      <c r="F43" s="84">
        <v>1500</v>
      </c>
      <c r="G43" s="84">
        <v>1500</v>
      </c>
    </row>
    <row r="44" spans="1:7" x14ac:dyDescent="0.25">
      <c r="A44" s="93" t="s">
        <v>114</v>
      </c>
      <c r="B44" s="93" t="s">
        <v>31</v>
      </c>
      <c r="C44" s="84">
        <v>12870.06</v>
      </c>
      <c r="D44" s="84">
        <v>17440</v>
      </c>
      <c r="E44" s="84">
        <v>1500</v>
      </c>
      <c r="F44" s="84">
        <v>1500</v>
      </c>
      <c r="G44" s="84">
        <v>1500</v>
      </c>
    </row>
    <row r="45" spans="1:7" x14ac:dyDescent="0.25">
      <c r="A45" s="92" t="s">
        <v>104</v>
      </c>
      <c r="B45" s="92" t="s">
        <v>105</v>
      </c>
      <c r="C45" s="86">
        <v>3206.52</v>
      </c>
      <c r="D45" s="86">
        <v>6850</v>
      </c>
      <c r="E45" s="86">
        <v>4300</v>
      </c>
      <c r="F45" s="86">
        <v>4300</v>
      </c>
      <c r="G45" s="86">
        <v>4300</v>
      </c>
    </row>
    <row r="46" spans="1:7" x14ac:dyDescent="0.25">
      <c r="A46" s="93" t="s">
        <v>113</v>
      </c>
      <c r="B46" s="93" t="s">
        <v>12</v>
      </c>
      <c r="C46" s="84">
        <v>3206.52</v>
      </c>
      <c r="D46" s="84">
        <v>6850</v>
      </c>
      <c r="E46" s="84">
        <v>4300</v>
      </c>
      <c r="F46" s="84">
        <v>4300</v>
      </c>
      <c r="G46" s="84">
        <v>4300</v>
      </c>
    </row>
    <row r="47" spans="1:7" x14ac:dyDescent="0.25">
      <c r="A47" s="93" t="s">
        <v>114</v>
      </c>
      <c r="B47" s="93" t="s">
        <v>31</v>
      </c>
      <c r="C47" s="84">
        <v>3206.52</v>
      </c>
      <c r="D47" s="84">
        <v>6850</v>
      </c>
      <c r="E47" s="84">
        <v>4300</v>
      </c>
      <c r="F47" s="84">
        <v>4300</v>
      </c>
      <c r="G47" s="84">
        <v>4300</v>
      </c>
    </row>
    <row r="48" spans="1:7" x14ac:dyDescent="0.25">
      <c r="A48" s="92" t="s">
        <v>107</v>
      </c>
      <c r="B48" s="92" t="s">
        <v>108</v>
      </c>
      <c r="C48" s="86">
        <v>0</v>
      </c>
      <c r="D48" s="86">
        <v>0</v>
      </c>
      <c r="E48" s="86">
        <v>2000</v>
      </c>
      <c r="F48" s="86">
        <v>2000</v>
      </c>
      <c r="G48" s="86">
        <v>2000</v>
      </c>
    </row>
    <row r="49" spans="1:7" x14ac:dyDescent="0.25">
      <c r="A49" s="93" t="s">
        <v>113</v>
      </c>
      <c r="B49" s="93" t="s">
        <v>12</v>
      </c>
      <c r="C49" s="84">
        <v>0</v>
      </c>
      <c r="D49" s="84">
        <v>0</v>
      </c>
      <c r="E49" s="84">
        <v>2000</v>
      </c>
      <c r="F49" s="84">
        <v>2000</v>
      </c>
      <c r="G49" s="84">
        <v>2000</v>
      </c>
    </row>
    <row r="50" spans="1:7" x14ac:dyDescent="0.25">
      <c r="A50" s="93" t="s">
        <v>114</v>
      </c>
      <c r="B50" s="93" t="s">
        <v>31</v>
      </c>
      <c r="C50" s="84">
        <v>0</v>
      </c>
      <c r="D50" s="84">
        <v>0</v>
      </c>
      <c r="E50" s="84">
        <v>2000</v>
      </c>
      <c r="F50" s="84">
        <v>2000</v>
      </c>
      <c r="G50" s="84">
        <v>2000</v>
      </c>
    </row>
    <row r="51" spans="1:7" x14ac:dyDescent="0.25">
      <c r="A51" s="92" t="s">
        <v>110</v>
      </c>
      <c r="B51" s="92" t="s">
        <v>111</v>
      </c>
      <c r="C51" s="86">
        <v>3011.71</v>
      </c>
      <c r="D51" s="86">
        <v>200</v>
      </c>
      <c r="E51" s="86">
        <v>1300</v>
      </c>
      <c r="F51" s="86">
        <v>1300</v>
      </c>
      <c r="G51" s="86">
        <v>1300</v>
      </c>
    </row>
    <row r="52" spans="1:7" x14ac:dyDescent="0.25">
      <c r="A52" s="93" t="s">
        <v>113</v>
      </c>
      <c r="B52" s="93" t="s">
        <v>12</v>
      </c>
      <c r="C52" s="84">
        <v>3011.71</v>
      </c>
      <c r="D52" s="84">
        <v>200</v>
      </c>
      <c r="E52" s="84">
        <v>1300</v>
      </c>
      <c r="F52" s="84">
        <v>1300</v>
      </c>
      <c r="G52" s="84">
        <v>1300</v>
      </c>
    </row>
    <row r="53" spans="1:7" x14ac:dyDescent="0.25">
      <c r="A53" s="93" t="s">
        <v>123</v>
      </c>
      <c r="B53" s="93" t="s">
        <v>13</v>
      </c>
      <c r="C53" s="84">
        <v>0</v>
      </c>
      <c r="D53" s="84">
        <v>0</v>
      </c>
      <c r="E53" s="84">
        <v>0</v>
      </c>
      <c r="F53" s="84">
        <v>0</v>
      </c>
      <c r="G53" s="84">
        <v>0</v>
      </c>
    </row>
    <row r="54" spans="1:7" x14ac:dyDescent="0.25">
      <c r="A54" s="93" t="s">
        <v>114</v>
      </c>
      <c r="B54" s="93" t="s">
        <v>31</v>
      </c>
      <c r="C54" s="84">
        <v>3011.71</v>
      </c>
      <c r="D54" s="84">
        <v>200</v>
      </c>
      <c r="E54" s="84">
        <v>1300</v>
      </c>
      <c r="F54" s="84">
        <v>1300</v>
      </c>
      <c r="G54" s="84">
        <v>1300</v>
      </c>
    </row>
    <row r="55" spans="1:7" x14ac:dyDescent="0.25">
      <c r="A55" s="93" t="s">
        <v>124</v>
      </c>
      <c r="B55" s="93" t="s">
        <v>77</v>
      </c>
      <c r="C55" s="84">
        <v>0</v>
      </c>
      <c r="D55" s="84">
        <v>0</v>
      </c>
      <c r="E55" s="84">
        <v>0</v>
      </c>
      <c r="F55" s="84">
        <v>0</v>
      </c>
      <c r="G55" s="84">
        <v>0</v>
      </c>
    </row>
    <row r="56" spans="1:7" x14ac:dyDescent="0.25">
      <c r="A56" s="91" t="s">
        <v>125</v>
      </c>
      <c r="B56" s="91" t="s">
        <v>126</v>
      </c>
      <c r="C56" s="88">
        <v>184.46</v>
      </c>
      <c r="D56" s="88">
        <v>530</v>
      </c>
      <c r="E56" s="88">
        <v>600</v>
      </c>
      <c r="F56" s="88">
        <v>600</v>
      </c>
      <c r="G56" s="88">
        <v>600</v>
      </c>
    </row>
    <row r="57" spans="1:7" x14ac:dyDescent="0.25">
      <c r="A57" s="92" t="s">
        <v>127</v>
      </c>
      <c r="B57" s="92" t="s">
        <v>128</v>
      </c>
      <c r="C57" s="86">
        <v>184.46</v>
      </c>
      <c r="D57" s="86">
        <v>530</v>
      </c>
      <c r="E57" s="86">
        <v>600</v>
      </c>
      <c r="F57" s="86">
        <v>600</v>
      </c>
      <c r="G57" s="86">
        <v>600</v>
      </c>
    </row>
    <row r="58" spans="1:7" x14ac:dyDescent="0.25">
      <c r="A58" s="93" t="s">
        <v>102</v>
      </c>
      <c r="B58" s="93" t="s">
        <v>10</v>
      </c>
      <c r="C58" s="84">
        <v>184.46</v>
      </c>
      <c r="D58" s="84">
        <v>530</v>
      </c>
      <c r="E58" s="84">
        <v>600</v>
      </c>
      <c r="F58" s="84">
        <v>600</v>
      </c>
      <c r="G58" s="84">
        <v>600</v>
      </c>
    </row>
    <row r="59" spans="1:7" x14ac:dyDescent="0.25">
      <c r="A59" s="93" t="s">
        <v>103</v>
      </c>
      <c r="B59" s="93" t="s">
        <v>22</v>
      </c>
      <c r="C59" s="84">
        <v>184.46</v>
      </c>
      <c r="D59" s="84">
        <v>530</v>
      </c>
      <c r="E59" s="84">
        <v>600</v>
      </c>
      <c r="F59" s="84">
        <v>600</v>
      </c>
      <c r="G59" s="84">
        <v>600</v>
      </c>
    </row>
    <row r="60" spans="1:7" x14ac:dyDescent="0.25">
      <c r="A60" s="91" t="s">
        <v>129</v>
      </c>
      <c r="B60" s="91" t="s">
        <v>130</v>
      </c>
      <c r="C60" s="88">
        <v>0</v>
      </c>
      <c r="D60" s="88">
        <v>0</v>
      </c>
      <c r="E60" s="88">
        <v>0</v>
      </c>
      <c r="F60" s="88">
        <v>0</v>
      </c>
      <c r="G60" s="88">
        <v>0</v>
      </c>
    </row>
    <row r="61" spans="1:7" x14ac:dyDescent="0.25">
      <c r="A61" s="92" t="s">
        <v>115</v>
      </c>
      <c r="B61" s="92" t="s">
        <v>116</v>
      </c>
      <c r="C61" s="86">
        <v>0</v>
      </c>
      <c r="D61" s="86">
        <v>0</v>
      </c>
      <c r="E61" s="86">
        <v>0</v>
      </c>
      <c r="F61" s="86">
        <v>0</v>
      </c>
      <c r="G61" s="86">
        <v>0</v>
      </c>
    </row>
    <row r="62" spans="1:7" x14ac:dyDescent="0.25">
      <c r="A62" s="93" t="s">
        <v>102</v>
      </c>
      <c r="B62" s="93" t="s">
        <v>10</v>
      </c>
      <c r="C62" s="84">
        <v>0</v>
      </c>
      <c r="D62" s="84">
        <v>0</v>
      </c>
      <c r="E62" s="84">
        <v>0</v>
      </c>
      <c r="F62" s="84">
        <v>0</v>
      </c>
      <c r="G62" s="84">
        <v>0</v>
      </c>
    </row>
    <row r="63" spans="1:7" x14ac:dyDescent="0.25">
      <c r="A63" s="93" t="s">
        <v>109</v>
      </c>
      <c r="B63" s="93" t="s">
        <v>79</v>
      </c>
      <c r="C63" s="84">
        <v>0</v>
      </c>
      <c r="D63" s="84">
        <v>0</v>
      </c>
      <c r="E63" s="84">
        <v>0</v>
      </c>
      <c r="F63" s="84">
        <v>0</v>
      </c>
      <c r="G63" s="84">
        <v>0</v>
      </c>
    </row>
  </sheetData>
  <mergeCells count="2">
    <mergeCell ref="A1:G1"/>
    <mergeCell ref="A3:G3"/>
  </mergeCells>
  <pageMargins left="0.7" right="0.7" top="0.75" bottom="0.75" header="0.3" footer="0.3"/>
  <pageSetup paperSize="9" scale="5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7</vt:i4>
      </vt:variant>
    </vt:vector>
  </HeadingPairs>
  <TitlesOfParts>
    <vt:vector size="7" baseType="lpstr">
      <vt:lpstr>SAŽETAK</vt:lpstr>
      <vt:lpstr> Račun prihoda i rashoda</vt:lpstr>
      <vt:lpstr>Prihodi i rashodi po izvorima</vt:lpstr>
      <vt:lpstr>Rashodi prema funkcijskoj kl</vt:lpstr>
      <vt:lpstr>Račun financiranja</vt:lpstr>
      <vt:lpstr>Račun financiranja po izvorima</vt:lpstr>
      <vt:lpstr>POSEBNI DIO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Racunovodstvo</cp:lastModifiedBy>
  <cp:lastPrinted>2023-11-08T08:55:55Z</cp:lastPrinted>
  <dcterms:created xsi:type="dcterms:W3CDTF">2022-08-12T12:51:27Z</dcterms:created>
  <dcterms:modified xsi:type="dcterms:W3CDTF">2023-11-23T08:21:10Z</dcterms:modified>
</cp:coreProperties>
</file>