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1D5C5F6-F342-422C-944D-78D48F147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- sažetak" sheetId="7" r:id="rId1"/>
    <sheet name="Prihodi prema ekonomskoj klas" sheetId="8" r:id="rId2"/>
    <sheet name="Rashodi prema ekonomskoj klasif" sheetId="9" r:id="rId3"/>
    <sheet name="Prihodi prema izvorima financir" sheetId="10" r:id="rId4"/>
    <sheet name="Rashodi prema izvorima financir" sheetId="31" r:id="rId5"/>
    <sheet name="Rashodi prema funcijskoj klas" sheetId="12" r:id="rId6"/>
    <sheet name="Posebni dio godišnjeg izvje" sheetId="30" r:id="rId7"/>
    <sheet name="Obrazloženje - Opći dio" sheetId="32" r:id="rId8"/>
    <sheet name="Obrazloženje - Posebni dio" sheetId="35" r:id="rId9"/>
  </sheets>
  <definedNames>
    <definedName name="_xlnm.Print_Titles" localSheetId="8">'Obrazloženje - Posebni dio'!#REF!</definedName>
    <definedName name="_xlnm.Print_Titles" localSheetId="6">'Posebni dio godišnjeg izvje'!#REF!</definedName>
    <definedName name="_xlnm.Print_Titles" localSheetId="3">'Prihodi prema izvorima financir'!#REF!</definedName>
    <definedName name="_xlnm.Print_Titles" localSheetId="2">'Rashodi prema ekonomskoj klasif'!#REF!</definedName>
    <definedName name="_xlnm.Print_Titles" localSheetId="5">'Rashodi prema funcijskoj klas'!$1:$1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5" l="1"/>
  <c r="H10" i="35"/>
  <c r="H11" i="35"/>
  <c r="H12" i="35"/>
  <c r="H13" i="35"/>
  <c r="H14" i="35"/>
  <c r="H15" i="35"/>
  <c r="H16" i="35"/>
  <c r="H17" i="35"/>
  <c r="H20" i="35"/>
  <c r="H21" i="35"/>
  <c r="H22" i="35"/>
  <c r="H23" i="35"/>
  <c r="H24" i="35"/>
  <c r="H25" i="35"/>
  <c r="H26" i="35"/>
  <c r="H27" i="35"/>
  <c r="H28" i="35"/>
  <c r="H30" i="35"/>
  <c r="H32" i="35"/>
  <c r="H33" i="35"/>
  <c r="H34" i="35"/>
  <c r="H35" i="35"/>
  <c r="H36" i="35"/>
  <c r="H37" i="35"/>
  <c r="H38" i="35"/>
  <c r="H39" i="35"/>
  <c r="H40" i="35"/>
  <c r="H42" i="35"/>
  <c r="H43" i="35"/>
  <c r="H45" i="35"/>
  <c r="H46" i="35"/>
  <c r="H47" i="35"/>
  <c r="H48" i="35"/>
  <c r="H49" i="35"/>
  <c r="H50" i="35"/>
  <c r="H52" i="35"/>
  <c r="H53" i="35"/>
  <c r="H54" i="35"/>
  <c r="H55" i="35"/>
  <c r="H56" i="35"/>
  <c r="H57" i="35"/>
  <c r="H58" i="35"/>
  <c r="H61" i="35"/>
  <c r="H62" i="35"/>
  <c r="H63" i="35"/>
  <c r="H64" i="35"/>
  <c r="H65" i="35"/>
  <c r="H66" i="35"/>
  <c r="H67" i="35"/>
  <c r="H69" i="35"/>
  <c r="H70" i="35"/>
  <c r="H72" i="35"/>
  <c r="H73" i="35"/>
  <c r="H74" i="35"/>
  <c r="H75" i="35"/>
  <c r="H76" i="35"/>
  <c r="H77" i="35"/>
  <c r="H78" i="35"/>
  <c r="H79" i="35"/>
  <c r="H80" i="35"/>
  <c r="H81" i="35"/>
  <c r="H82" i="35"/>
  <c r="H83" i="35"/>
  <c r="H84" i="35"/>
  <c r="H85" i="35"/>
  <c r="H86" i="35"/>
  <c r="H87" i="35"/>
  <c r="H88" i="35"/>
  <c r="H89" i="35"/>
  <c r="H90" i="35"/>
  <c r="H91" i="35"/>
  <c r="H92" i="35"/>
  <c r="H93" i="35"/>
  <c r="H94" i="35"/>
  <c r="H95" i="35"/>
  <c r="H97" i="35"/>
  <c r="H98" i="35"/>
  <c r="H99" i="35"/>
  <c r="H100" i="35"/>
  <c r="H101" i="35"/>
  <c r="H102" i="35"/>
  <c r="H105" i="35"/>
  <c r="H106" i="35"/>
  <c r="H107" i="35"/>
  <c r="H108" i="35"/>
  <c r="H109" i="35"/>
  <c r="H110" i="35"/>
  <c r="H111" i="35"/>
  <c r="H112" i="35"/>
  <c r="H113" i="35"/>
  <c r="H114" i="35"/>
  <c r="H115" i="35"/>
  <c r="H116" i="35"/>
  <c r="H117" i="35"/>
  <c r="H118" i="35"/>
  <c r="H119" i="35"/>
  <c r="H120" i="35"/>
  <c r="H121" i="35"/>
  <c r="H122" i="35"/>
  <c r="H123" i="35"/>
  <c r="H124" i="35"/>
  <c r="H125" i="35"/>
  <c r="H126" i="35"/>
  <c r="H127" i="35"/>
  <c r="H128" i="35"/>
  <c r="H129" i="35"/>
  <c r="H130" i="35"/>
  <c r="H131" i="35"/>
  <c r="H132" i="35"/>
  <c r="H133" i="35"/>
  <c r="H134" i="35"/>
  <c r="H135" i="35"/>
  <c r="H136" i="35"/>
  <c r="H137" i="35"/>
  <c r="H139" i="35"/>
  <c r="H140" i="35"/>
  <c r="H141" i="35"/>
  <c r="H142" i="35"/>
  <c r="H143" i="35"/>
  <c r="H145" i="35"/>
  <c r="H146" i="35"/>
  <c r="H147" i="35"/>
  <c r="H148" i="35"/>
  <c r="H149" i="35"/>
  <c r="H150" i="35"/>
  <c r="H151" i="35"/>
  <c r="H155" i="35"/>
  <c r="H156" i="35"/>
  <c r="H157" i="35"/>
  <c r="H159" i="35"/>
  <c r="H161" i="35"/>
  <c r="H162" i="35"/>
  <c r="H165" i="35"/>
  <c r="H166" i="35"/>
  <c r="H177" i="35"/>
  <c r="H178" i="35"/>
  <c r="H179" i="35"/>
  <c r="H180" i="35"/>
  <c r="H181" i="35"/>
  <c r="H182" i="35"/>
  <c r="H183" i="35"/>
  <c r="H184" i="35"/>
  <c r="H185" i="35"/>
  <c r="H186" i="35"/>
  <c r="H187" i="35"/>
  <c r="H190" i="35"/>
  <c r="H203" i="35"/>
  <c r="H204" i="35"/>
  <c r="H205" i="35"/>
  <c r="H206" i="35"/>
  <c r="H207" i="35"/>
  <c r="H208" i="35"/>
  <c r="H209" i="35"/>
  <c r="H210" i="35"/>
  <c r="H211" i="35"/>
  <c r="H212" i="35"/>
  <c r="H227" i="35"/>
  <c r="H231" i="35"/>
  <c r="H8" i="35"/>
  <c r="G9" i="35"/>
  <c r="G10" i="35"/>
  <c r="G11" i="35"/>
  <c r="G12" i="35"/>
  <c r="G13" i="35"/>
  <c r="G14" i="35"/>
  <c r="G15" i="35"/>
  <c r="G16" i="35"/>
  <c r="G21" i="35"/>
  <c r="G22" i="35"/>
  <c r="G23" i="35"/>
  <c r="G24" i="35"/>
  <c r="G25" i="35"/>
  <c r="G26" i="35"/>
  <c r="G27" i="35"/>
  <c r="G28" i="35"/>
  <c r="G32" i="35"/>
  <c r="G34" i="35"/>
  <c r="G35" i="35"/>
  <c r="G36" i="35"/>
  <c r="G37" i="35"/>
  <c r="G38" i="35"/>
  <c r="G39" i="35"/>
  <c r="G40" i="35"/>
  <c r="G42" i="35"/>
  <c r="G43" i="35"/>
  <c r="G45" i="35"/>
  <c r="G46" i="35"/>
  <c r="G47" i="35"/>
  <c r="G48" i="35"/>
  <c r="G49" i="35"/>
  <c r="G50" i="35"/>
  <c r="G52" i="35"/>
  <c r="G53" i="35"/>
  <c r="G54" i="35"/>
  <c r="G55" i="35"/>
  <c r="G57" i="35"/>
  <c r="G58" i="35"/>
  <c r="G61" i="35"/>
  <c r="G62" i="35"/>
  <c r="G63" i="35"/>
  <c r="G66" i="35"/>
  <c r="G67" i="35"/>
  <c r="G69" i="35"/>
  <c r="G70" i="35"/>
  <c r="G72" i="35"/>
  <c r="G73" i="35"/>
  <c r="G74" i="35"/>
  <c r="G75" i="35"/>
  <c r="G78" i="35"/>
  <c r="G82" i="35"/>
  <c r="G83" i="35"/>
  <c r="G86" i="35"/>
  <c r="G93" i="35"/>
  <c r="G94" i="35"/>
  <c r="G96" i="35"/>
  <c r="G100" i="35"/>
  <c r="G105" i="35"/>
  <c r="G106" i="35"/>
  <c r="G110" i="35"/>
  <c r="G112" i="35"/>
  <c r="G113" i="35"/>
  <c r="G114" i="35"/>
  <c r="G115" i="35"/>
  <c r="G116" i="35"/>
  <c r="G117" i="35"/>
  <c r="G118" i="35"/>
  <c r="G119" i="35"/>
  <c r="G121" i="35"/>
  <c r="G122" i="35"/>
  <c r="G123" i="35"/>
  <c r="G124" i="35"/>
  <c r="G125" i="35"/>
  <c r="G126" i="35"/>
  <c r="G127" i="35"/>
  <c r="G128" i="35"/>
  <c r="G129" i="35"/>
  <c r="G132" i="35"/>
  <c r="G133" i="35"/>
  <c r="G135" i="35"/>
  <c r="G136" i="35"/>
  <c r="G137" i="35"/>
  <c r="G139" i="35"/>
  <c r="G141" i="35"/>
  <c r="G142" i="35"/>
  <c r="G143" i="35"/>
  <c r="G148" i="35"/>
  <c r="G149" i="35"/>
  <c r="G150" i="35"/>
  <c r="G151" i="35"/>
  <c r="G152" i="35"/>
  <c r="G155" i="35"/>
  <c r="G158" i="35"/>
  <c r="G159" i="35"/>
  <c r="G160" i="35"/>
  <c r="G162" i="35"/>
  <c r="G165" i="35"/>
  <c r="G166" i="35"/>
  <c r="G169" i="35"/>
  <c r="G173" i="35"/>
  <c r="G174" i="35"/>
  <c r="G177" i="35"/>
  <c r="G178" i="35"/>
  <c r="G179" i="35"/>
  <c r="G180" i="35"/>
  <c r="G181" i="35"/>
  <c r="G182" i="35"/>
  <c r="G184" i="35"/>
  <c r="G185" i="35"/>
  <c r="G186" i="35"/>
  <c r="G187" i="35"/>
  <c r="G190" i="35"/>
  <c r="G198" i="35"/>
  <c r="G199" i="35"/>
  <c r="G200" i="35"/>
  <c r="G201" i="35"/>
  <c r="G202" i="35"/>
  <c r="G203" i="35"/>
  <c r="G204" i="35"/>
  <c r="G205" i="35"/>
  <c r="G206" i="35"/>
  <c r="G207" i="35"/>
  <c r="G8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G12" i="32"/>
  <c r="H12" i="32"/>
  <c r="G13" i="32"/>
  <c r="H13" i="32"/>
  <c r="G14" i="32"/>
  <c r="G15" i="32"/>
  <c r="G16" i="32"/>
  <c r="H16" i="32"/>
  <c r="G17" i="32"/>
  <c r="H17" i="32"/>
  <c r="G18" i="32"/>
  <c r="H18" i="32"/>
  <c r="G19" i="32"/>
  <c r="H19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38" i="32"/>
  <c r="H38" i="32"/>
  <c r="G39" i="32"/>
  <c r="H39" i="32"/>
  <c r="G106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5" i="32"/>
  <c r="H86" i="32"/>
  <c r="H87" i="32"/>
  <c r="H88" i="32"/>
  <c r="H90" i="32"/>
  <c r="H91" i="32"/>
  <c r="H96" i="32"/>
  <c r="H100" i="32"/>
  <c r="H103" i="32"/>
  <c r="H104" i="32"/>
  <c r="H105" i="32"/>
  <c r="H106" i="32"/>
  <c r="H107" i="32"/>
  <c r="H108" i="32"/>
  <c r="H109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5" i="32"/>
  <c r="G86" i="32"/>
  <c r="G87" i="32"/>
  <c r="G88" i="32"/>
  <c r="G90" i="32"/>
  <c r="G91" i="32"/>
  <c r="G96" i="32"/>
  <c r="G100" i="32"/>
  <c r="G103" i="32"/>
  <c r="G104" i="32"/>
  <c r="G105" i="32"/>
  <c r="G107" i="32"/>
  <c r="G108" i="32"/>
  <c r="G109" i="32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90" i="30"/>
  <c r="E90" i="30"/>
  <c r="F88" i="30"/>
  <c r="E88" i="30"/>
  <c r="F87" i="30"/>
  <c r="E87" i="30"/>
  <c r="E22" i="30"/>
  <c r="F13" i="12"/>
  <c r="F14" i="12"/>
  <c r="G23" i="31"/>
  <c r="G24" i="31"/>
  <c r="H2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G11" i="7"/>
  <c r="D11" i="7"/>
  <c r="E11" i="7"/>
  <c r="F11" i="7"/>
  <c r="C11" i="7"/>
  <c r="D14" i="7"/>
  <c r="E202" i="30"/>
  <c r="F202" i="30"/>
  <c r="E203" i="30"/>
  <c r="F203" i="30"/>
  <c r="E204" i="30"/>
  <c r="E205" i="30"/>
  <c r="E206" i="30"/>
  <c r="F206" i="30"/>
  <c r="E207" i="30"/>
  <c r="F207" i="30"/>
  <c r="E208" i="30"/>
  <c r="F208" i="30"/>
  <c r="E209" i="30"/>
  <c r="F209" i="30"/>
  <c r="E210" i="30"/>
  <c r="F210" i="30"/>
  <c r="E211" i="30"/>
  <c r="F211" i="30"/>
  <c r="E212" i="30"/>
  <c r="F212" i="30"/>
  <c r="E213" i="30"/>
  <c r="F213" i="30"/>
  <c r="E214" i="30"/>
  <c r="F214" i="30"/>
  <c r="E215" i="30"/>
  <c r="F215" i="30"/>
  <c r="E216" i="30"/>
  <c r="E217" i="30"/>
  <c r="E218" i="30"/>
  <c r="E219" i="30"/>
  <c r="E220" i="30"/>
  <c r="E221" i="30"/>
  <c r="E222" i="30"/>
  <c r="E223" i="30"/>
  <c r="E224" i="30"/>
  <c r="E225" i="30"/>
  <c r="E226" i="30"/>
  <c r="E227" i="30"/>
  <c r="E228" i="30"/>
  <c r="E229" i="30"/>
  <c r="E230" i="30"/>
  <c r="F230" i="30"/>
  <c r="E231" i="30"/>
  <c r="E232" i="30"/>
  <c r="E233" i="30"/>
  <c r="E234" i="30"/>
  <c r="F234" i="30"/>
  <c r="E156" i="30"/>
  <c r="E157" i="30"/>
  <c r="E158" i="30"/>
  <c r="F158" i="30"/>
  <c r="E159" i="30"/>
  <c r="F159" i="30"/>
  <c r="E160" i="30"/>
  <c r="F160" i="30"/>
  <c r="E161" i="30"/>
  <c r="E162" i="30"/>
  <c r="F162" i="30"/>
  <c r="E163" i="30"/>
  <c r="E164" i="30"/>
  <c r="F164" i="30"/>
  <c r="E165" i="30"/>
  <c r="F165" i="30"/>
  <c r="E166" i="30"/>
  <c r="E167" i="30"/>
  <c r="E168" i="30"/>
  <c r="F168" i="30"/>
  <c r="F114" i="30"/>
  <c r="E114" i="30"/>
  <c r="F112" i="30"/>
  <c r="E112" i="30"/>
  <c r="F111" i="30"/>
  <c r="E111" i="30"/>
  <c r="E104" i="30"/>
  <c r="F104" i="30"/>
  <c r="E105" i="30"/>
  <c r="F105" i="30"/>
  <c r="F101" i="30"/>
  <c r="E101" i="30"/>
  <c r="F98" i="30"/>
  <c r="E98" i="30"/>
  <c r="E27" i="3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E32" i="8"/>
  <c r="E33" i="8"/>
  <c r="G12" i="7"/>
  <c r="G14" i="7"/>
  <c r="G15" i="7"/>
  <c r="G16" i="7"/>
  <c r="F16" i="7"/>
  <c r="F15" i="7"/>
  <c r="F14" i="7"/>
  <c r="F13" i="7"/>
  <c r="F12" i="7"/>
  <c r="H15" i="7" l="1"/>
  <c r="H16" i="7"/>
  <c r="C12" i="12"/>
  <c r="C11" i="9"/>
  <c r="E84" i="30" l="1"/>
  <c r="F84" i="30"/>
  <c r="E100" i="30"/>
  <c r="F100" i="30"/>
  <c r="D12" i="12"/>
  <c r="C11" i="10" l="1"/>
  <c r="F80" i="30"/>
  <c r="E80" i="30"/>
  <c r="F79" i="30"/>
  <c r="E79" i="30"/>
  <c r="E12" i="12"/>
  <c r="F12" i="12" s="1"/>
  <c r="H13" i="31"/>
  <c r="H14" i="31"/>
  <c r="H15" i="31"/>
  <c r="H16" i="31"/>
  <c r="H17" i="31"/>
  <c r="H18" i="31"/>
  <c r="H19" i="31"/>
  <c r="H20" i="31"/>
  <c r="H22" i="31"/>
  <c r="H23" i="31"/>
  <c r="H24" i="31"/>
  <c r="H12" i="31"/>
  <c r="H73" i="9"/>
  <c r="E14" i="7"/>
  <c r="C14" i="7"/>
  <c r="E44" i="32"/>
  <c r="D44" i="32"/>
  <c r="E11" i="32"/>
  <c r="D11" i="32"/>
  <c r="C11" i="32"/>
  <c r="E201" i="30"/>
  <c r="E200" i="30"/>
  <c r="E199" i="30"/>
  <c r="E198" i="30"/>
  <c r="E186" i="30"/>
  <c r="E187" i="30"/>
  <c r="E188" i="30"/>
  <c r="E189" i="30"/>
  <c r="E190" i="30"/>
  <c r="E191" i="30"/>
  <c r="E192" i="30"/>
  <c r="E193" i="30"/>
  <c r="E194" i="30"/>
  <c r="E195" i="30"/>
  <c r="E196" i="30"/>
  <c r="E197" i="30"/>
  <c r="E185" i="30"/>
  <c r="E184" i="30"/>
  <c r="E183" i="30"/>
  <c r="E182" i="30"/>
  <c r="E181" i="30"/>
  <c r="E180" i="30"/>
  <c r="E171" i="30"/>
  <c r="E172" i="30"/>
  <c r="E173" i="30"/>
  <c r="E174" i="30"/>
  <c r="E176" i="30"/>
  <c r="E177" i="30"/>
  <c r="E178" i="30"/>
  <c r="E179" i="30"/>
  <c r="E170" i="30"/>
  <c r="E169" i="30"/>
  <c r="E153" i="30"/>
  <c r="E154" i="30"/>
  <c r="E155" i="30"/>
  <c r="E152" i="30"/>
  <c r="E151" i="30"/>
  <c r="E120" i="30"/>
  <c r="E121" i="30"/>
  <c r="E122" i="30"/>
  <c r="E124" i="30"/>
  <c r="E125" i="30"/>
  <c r="E126" i="30"/>
  <c r="E127" i="30"/>
  <c r="E128" i="30"/>
  <c r="E129" i="30"/>
  <c r="E130" i="30"/>
  <c r="E131" i="30"/>
  <c r="E132" i="30"/>
  <c r="E133" i="30"/>
  <c r="E134" i="30"/>
  <c r="E135" i="30"/>
  <c r="E136" i="30"/>
  <c r="E137" i="30"/>
  <c r="E138" i="30"/>
  <c r="E139" i="30"/>
  <c r="E140" i="30"/>
  <c r="E141" i="30"/>
  <c r="E142" i="30"/>
  <c r="E143" i="30"/>
  <c r="E144" i="30"/>
  <c r="E145" i="30"/>
  <c r="E146" i="30"/>
  <c r="E147" i="30"/>
  <c r="E148" i="30"/>
  <c r="E149" i="30"/>
  <c r="E150" i="30"/>
  <c r="E119" i="30"/>
  <c r="E118" i="30"/>
  <c r="E117" i="30"/>
  <c r="E116" i="30"/>
  <c r="E115" i="30"/>
  <c r="E109" i="30"/>
  <c r="E113" i="30"/>
  <c r="E110" i="30"/>
  <c r="E108" i="30"/>
  <c r="E82" i="30"/>
  <c r="E83" i="30"/>
  <c r="E85" i="30"/>
  <c r="E86" i="30"/>
  <c r="E89" i="30"/>
  <c r="E91" i="30"/>
  <c r="E96" i="30"/>
  <c r="E97" i="30"/>
  <c r="E99" i="30"/>
  <c r="E102" i="30"/>
  <c r="E103" i="30"/>
  <c r="E106" i="30"/>
  <c r="E107" i="30"/>
  <c r="E81" i="30"/>
  <c r="E78" i="30"/>
  <c r="E77" i="30"/>
  <c r="E76" i="30"/>
  <c r="E75" i="30"/>
  <c r="E71" i="30"/>
  <c r="E72" i="30"/>
  <c r="E73" i="30"/>
  <c r="E74" i="30"/>
  <c r="E70" i="30"/>
  <c r="E69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40" i="30"/>
  <c r="E39" i="30"/>
  <c r="E38" i="30"/>
  <c r="E37" i="30"/>
  <c r="E30" i="30"/>
  <c r="E31" i="30"/>
  <c r="E32" i="30"/>
  <c r="E33" i="30"/>
  <c r="E34" i="30"/>
  <c r="E35" i="30"/>
  <c r="E36" i="30"/>
  <c r="E29" i="30"/>
  <c r="E28" i="30"/>
  <c r="E26" i="30"/>
  <c r="E25" i="30"/>
  <c r="E20" i="30"/>
  <c r="E21" i="30"/>
  <c r="E23" i="30"/>
  <c r="E24" i="30"/>
  <c r="E19" i="30"/>
  <c r="E18" i="30"/>
  <c r="E17" i="30"/>
  <c r="E16" i="30"/>
  <c r="E15" i="30"/>
  <c r="E14" i="30"/>
  <c r="E13" i="30"/>
  <c r="E12" i="30"/>
  <c r="E11" i="30"/>
  <c r="D11" i="31"/>
  <c r="D11" i="9"/>
  <c r="F15" i="30"/>
  <c r="F13" i="30"/>
  <c r="F14" i="30"/>
  <c r="F16" i="30"/>
  <c r="F17" i="30"/>
  <c r="F18" i="30"/>
  <c r="F19" i="30"/>
  <c r="F20" i="30"/>
  <c r="F23" i="30"/>
  <c r="F24" i="30"/>
  <c r="F25" i="30"/>
  <c r="F26" i="30"/>
  <c r="F27" i="30"/>
  <c r="F28" i="30"/>
  <c r="F29" i="30"/>
  <c r="F30" i="30"/>
  <c r="F31" i="30"/>
  <c r="F33" i="30"/>
  <c r="F35" i="30"/>
  <c r="F36" i="30"/>
  <c r="F37" i="30"/>
  <c r="F38" i="30"/>
  <c r="F39" i="30"/>
  <c r="F40" i="30"/>
  <c r="F41" i="30"/>
  <c r="F42" i="30"/>
  <c r="F43" i="30"/>
  <c r="F45" i="30"/>
  <c r="F46" i="30"/>
  <c r="F48" i="30"/>
  <c r="F49" i="30"/>
  <c r="F50" i="30"/>
  <c r="F51" i="30"/>
  <c r="F52" i="30"/>
  <c r="F53" i="30"/>
  <c r="F55" i="30"/>
  <c r="F56" i="30"/>
  <c r="F57" i="30"/>
  <c r="F58" i="30"/>
  <c r="F59" i="30"/>
  <c r="F60" i="30"/>
  <c r="F61" i="30"/>
  <c r="F64" i="30"/>
  <c r="F65" i="30"/>
  <c r="F66" i="30"/>
  <c r="F67" i="30"/>
  <c r="F68" i="30"/>
  <c r="F69" i="30"/>
  <c r="F70" i="30"/>
  <c r="F72" i="30"/>
  <c r="F73" i="30"/>
  <c r="F75" i="30"/>
  <c r="F76" i="30"/>
  <c r="F77" i="30"/>
  <c r="F78" i="30"/>
  <c r="F81" i="30"/>
  <c r="F82" i="30"/>
  <c r="F83" i="30"/>
  <c r="F85" i="30"/>
  <c r="F86" i="30"/>
  <c r="F89" i="30"/>
  <c r="F91" i="30"/>
  <c r="F96" i="30"/>
  <c r="F97" i="30"/>
  <c r="F102" i="30"/>
  <c r="F103" i="30"/>
  <c r="F108" i="30"/>
  <c r="F109" i="30"/>
  <c r="F110" i="30"/>
  <c r="F113" i="30"/>
  <c r="F115" i="30"/>
  <c r="F116" i="30"/>
  <c r="F117" i="30"/>
  <c r="F118" i="30"/>
  <c r="F119" i="30"/>
  <c r="F120" i="30"/>
  <c r="F121" i="30"/>
  <c r="F122" i="30"/>
  <c r="F124" i="30"/>
  <c r="F125" i="30"/>
  <c r="F126" i="30"/>
  <c r="F127" i="30"/>
  <c r="F128" i="30"/>
  <c r="F129" i="30"/>
  <c r="F130" i="30"/>
  <c r="F131" i="30"/>
  <c r="F132" i="30"/>
  <c r="F133" i="30"/>
  <c r="F134" i="30"/>
  <c r="F135" i="30"/>
  <c r="F136" i="30"/>
  <c r="F137" i="30"/>
  <c r="F138" i="30"/>
  <c r="F139" i="30"/>
  <c r="F140" i="30"/>
  <c r="F142" i="30"/>
  <c r="F143" i="30"/>
  <c r="F144" i="30"/>
  <c r="F145" i="30"/>
  <c r="F146" i="30"/>
  <c r="F148" i="30"/>
  <c r="F149" i="30"/>
  <c r="F150" i="30"/>
  <c r="F151" i="30"/>
  <c r="F152" i="30"/>
  <c r="F153" i="30"/>
  <c r="F154" i="30"/>
  <c r="F169" i="30"/>
  <c r="F180" i="30"/>
  <c r="F181" i="30"/>
  <c r="F182" i="30"/>
  <c r="F183" i="30"/>
  <c r="F184" i="30"/>
  <c r="F185" i="30"/>
  <c r="F186" i="30"/>
  <c r="F187" i="30"/>
  <c r="F188" i="30"/>
  <c r="F189" i="30"/>
  <c r="F190" i="30"/>
  <c r="F193" i="30"/>
  <c r="F198" i="30"/>
  <c r="F201" i="30"/>
  <c r="F12" i="30"/>
  <c r="F11" i="30"/>
  <c r="D11" i="10"/>
  <c r="E11" i="10"/>
  <c r="C11" i="31"/>
  <c r="G19" i="31"/>
  <c r="G12" i="31"/>
  <c r="E11" i="9"/>
  <c r="C11" i="8"/>
  <c r="H39" i="8"/>
  <c r="H38" i="8"/>
  <c r="H37" i="8"/>
  <c r="H36" i="8"/>
  <c r="E11" i="8"/>
  <c r="D11" i="8"/>
  <c r="H15" i="10"/>
  <c r="H16" i="10"/>
  <c r="G17" i="10"/>
  <c r="H17" i="10"/>
  <c r="G18" i="10"/>
  <c r="H18" i="10"/>
  <c r="G13" i="31"/>
  <c r="G14" i="31"/>
  <c r="G15" i="31"/>
  <c r="G16" i="31"/>
  <c r="G17" i="31"/>
  <c r="G18" i="31"/>
  <c r="G20" i="31"/>
  <c r="G21" i="31"/>
  <c r="G22" i="31"/>
  <c r="H44" i="32" l="1"/>
  <c r="H11" i="32"/>
  <c r="F11" i="9"/>
  <c r="F11" i="8"/>
  <c r="F44" i="32"/>
  <c r="G44" i="32"/>
  <c r="F11" i="32"/>
  <c r="G11" i="32"/>
  <c r="F11" i="10"/>
  <c r="E11" i="31"/>
  <c r="F11" i="31" s="1"/>
  <c r="G13" i="10"/>
  <c r="H13" i="10"/>
  <c r="G14" i="10"/>
  <c r="H14" i="10"/>
  <c r="G19" i="10"/>
  <c r="H19" i="10"/>
  <c r="G20" i="10"/>
  <c r="H20" i="10"/>
  <c r="G21" i="10"/>
  <c r="G22" i="10"/>
  <c r="H22" i="10"/>
  <c r="H23" i="10"/>
  <c r="H24" i="10"/>
  <c r="H12" i="10"/>
  <c r="G12" i="10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2" i="9"/>
  <c r="H53" i="9"/>
  <c r="H54" i="9"/>
  <c r="H55" i="9"/>
  <c r="H57" i="9"/>
  <c r="H58" i="9"/>
  <c r="H63" i="9"/>
  <c r="H67" i="9"/>
  <c r="H70" i="9"/>
  <c r="H71" i="9"/>
  <c r="H72" i="9"/>
  <c r="H74" i="9"/>
  <c r="H75" i="9"/>
  <c r="H7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8" i="9"/>
  <c r="G49" i="9"/>
  <c r="G50" i="9"/>
  <c r="G52" i="9"/>
  <c r="G53" i="9"/>
  <c r="G54" i="9"/>
  <c r="G55" i="9"/>
  <c r="G63" i="9"/>
  <c r="G67" i="9"/>
  <c r="G70" i="9"/>
  <c r="G71" i="9"/>
  <c r="G74" i="9"/>
  <c r="G75" i="9"/>
  <c r="G76" i="9"/>
  <c r="H11" i="31" l="1"/>
  <c r="G11" i="31"/>
  <c r="H18" i="8"/>
  <c r="H19" i="8"/>
  <c r="H24" i="8"/>
  <c r="H25" i="8"/>
  <c r="H26" i="8"/>
  <c r="H27" i="8"/>
  <c r="H28" i="8"/>
  <c r="H29" i="8"/>
  <c r="H30" i="8"/>
  <c r="H31" i="8"/>
  <c r="H32" i="8"/>
  <c r="H33" i="8"/>
  <c r="H34" i="8"/>
  <c r="H35" i="8"/>
  <c r="G24" i="8"/>
  <c r="G25" i="8"/>
  <c r="G26" i="8"/>
  <c r="G32" i="8"/>
  <c r="G33" i="8"/>
  <c r="G34" i="8"/>
  <c r="H14" i="7"/>
  <c r="H13" i="7"/>
  <c r="H12" i="7"/>
  <c r="H11" i="7"/>
  <c r="H14" i="12" l="1"/>
  <c r="G14" i="12"/>
  <c r="H13" i="12"/>
  <c r="G13" i="12"/>
  <c r="H12" i="12"/>
  <c r="G12" i="12"/>
  <c r="H11" i="10"/>
  <c r="G11" i="10"/>
  <c r="G15" i="9"/>
  <c r="G14" i="9"/>
  <c r="G13" i="9"/>
  <c r="H12" i="9"/>
  <c r="G12" i="9"/>
  <c r="H11" i="9"/>
  <c r="G11" i="9"/>
  <c r="G19" i="8"/>
  <c r="G18" i="8"/>
  <c r="H17" i="8"/>
  <c r="G17" i="8"/>
  <c r="H16" i="8"/>
  <c r="G16" i="8"/>
  <c r="G15" i="8"/>
  <c r="G14" i="8"/>
  <c r="H13" i="8"/>
  <c r="G13" i="8"/>
  <c r="H12" i="8" l="1"/>
  <c r="H11" i="8"/>
  <c r="G12" i="8"/>
  <c r="G11" i="8"/>
</calcChain>
</file>

<file path=xl/sharedStrings.xml><?xml version="1.0" encoding="utf-8"?>
<sst xmlns="http://schemas.openxmlformats.org/spreadsheetml/2006/main" count="1522" uniqueCount="265">
  <si>
    <t>UČENIČKI DOM ANTE BRUNE BUŠIĆA</t>
  </si>
  <si>
    <t>GAJEVA 31</t>
  </si>
  <si>
    <t>OIB: 65883053647</t>
  </si>
  <si>
    <t>VRSTA RASHODA / IZDATAKA</t>
  </si>
  <si>
    <t>Ukupno ostvareno</t>
  </si>
  <si>
    <t>RAZLIKA DO PLANA</t>
  </si>
  <si>
    <t>1.</t>
  </si>
  <si>
    <t>2.</t>
  </si>
  <si>
    <t>4.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</si>
  <si>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</si>
  <si>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</si>
  <si>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</si>
  <si>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</si>
  <si>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</si>
  <si>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</si>
  <si>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</si>
  <si>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</si>
  <si>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3.</t>
  </si>
  <si>
    <t>5.</t>
  </si>
  <si>
    <t>6.</t>
  </si>
  <si>
    <t>7.</t>
  </si>
  <si>
    <t>8.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</si>
  <si>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</si>
  <si>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</si>
  <si>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</si>
  <si>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</si>
  <si>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</si>
  <si>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</si>
  <si>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</si>
  <si>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</si>
  <si>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</si>
  <si>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</si>
  <si>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</si>
  <si>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</si>
  <si>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-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</si>
  <si>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</si>
  <si>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</si>
  <si>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</si>
  <si>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</si>
  <si>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</si>
  <si>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</si>
  <si>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</si>
  <si>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</si>
  <si>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</si>
  <si>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</si>
  <si>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</si>
  <si>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</si>
  <si>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</si>
  <si>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</si>
  <si>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</si>
  <si>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</si>
  <si>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</si>
  <si>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</si>
  <si>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</si>
  <si>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</si>
  <si>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</si>
  <si>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</si>
  <si>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</si>
  <si>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</si>
  <si>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</si>
  <si>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</si>
  <si>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</si>
  <si>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</si>
  <si>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</si>
  <si>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</si>
  <si>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</si>
  <si>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</si>
  <si>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</si>
  <si>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</si>
  <si>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</si>
  <si>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</si>
  <si>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</si>
  <si>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</si>
  <si>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</si>
  <si>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</si>
  <si>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</si>
  <si>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</si>
  <si>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</si>
  <si>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</si>
  <si>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</si>
  <si>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</si>
  <si>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</si>
  <si>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</si>
  <si>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</si>
  <si>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</si>
  <si>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</si>
  <si>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</si>
  <si>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</si>
  <si>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</si>
  <si>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</si>
  <si>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</si>
  <si>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</si>
  <si>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</si>
  <si>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</si>
  <si>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</si>
  <si>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</si>
  <si>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</si>
  <si>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</si>
  <si>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</si>
  <si>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</si>
  <si>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</si>
  <si>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</si>
  <si>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</si>
  <si>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</si>
  <si>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</si>
  <si>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</si>
  <si>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</si>
  <si>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</si>
  <si>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</si>
  <si>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</si>
  <si>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</si>
  <si>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</si>
  <si>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</si>
  <si>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</si>
  <si>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</si>
  <si>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</si>
  <si>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</si>
  <si>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</si>
  <si>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</si>
  <si>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</si>
  <si>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</si>
  <si>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</si>
  <si>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</si>
  <si>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</si>
  <si>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</si>
  <si>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</si>
  <si>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</si>
  <si>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</si>
  <si>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</si>
  <si>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</si>
  <si>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</si>
  <si>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</si>
  <si>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</si>
  <si>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</si>
  <si>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</si>
  <si>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</si>
  <si>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</si>
  <si>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</si>
  <si>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</si>
  <si>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</si>
  <si>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</si>
  <si>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</si>
  <si>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</si>
  <si>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</si>
  <si>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</si>
  <si>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</si>
  <si>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</si>
  <si>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</si>
  <si>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</si>
  <si>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</si>
  <si>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</si>
  <si>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</si>
  <si>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</si>
  <si>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</si>
  <si>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</si>
  <si>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</si>
  <si>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</si>
  <si>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</si>
  <si>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</si>
  <si>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</si>
  <si>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</si>
  <si>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</si>
  <si>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</si>
  <si>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</si>
  <si>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</si>
  <si>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</si>
  <si>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</si>
  <si>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</si>
  <si>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</si>
  <si>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</si>
  <si>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</si>
  <si>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</si>
  <si>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</si>
  <si>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</si>
  <si>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</si>
  <si>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</si>
  <si>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</si>
  <si>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</si>
  <si>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</si>
  <si>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</si>
  <si>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452</t>
  </si>
  <si>
    <t>Dodatna ulaganja na postrojenjima i opremi</t>
  </si>
  <si>
    <t>4521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</si>
  <si>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</si>
  <si>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</si>
  <si>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</si>
  <si>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</si>
  <si>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</si>
  <si>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</si>
  <si>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</si>
  <si>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</si>
  <si>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</si>
  <si>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</si>
  <si>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5.6.</t>
  </si>
  <si>
    <t>POMOĆI TEMELJEM PRIJENOSA EU SREDSTAVA</t>
  </si>
  <si>
    <t>Izvor 6.1.</t>
  </si>
  <si>
    <t>DONACIJE</t>
  </si>
  <si>
    <t>Funkcijska 09</t>
  </si>
  <si>
    <t>Obrazovanje</t>
  </si>
  <si>
    <t>Funkcijska 092</t>
  </si>
  <si>
    <t>Srednjoškolsko  obrazovanje</t>
  </si>
  <si>
    <t>Aktivnost A410901</t>
  </si>
  <si>
    <t>REDOVNA DJELATNOST PRORAČUNSKIH KORISNIKA</t>
  </si>
  <si>
    <t>Aktivnost K410901</t>
  </si>
  <si>
    <t>ODRŽAVANJE I OPREMANJE USTANOVA SREDNJEG ŠKOLSTVA I UČENIČKIH DOMOVA</t>
  </si>
  <si>
    <t>Aktivnost A410902</t>
  </si>
  <si>
    <t>IZVANNASTAVNE I OSTALE AKTIVNOSTI</t>
  </si>
  <si>
    <t>Aktivnost T410905</t>
  </si>
  <si>
    <t>BESPLATNE MENSTRUALNE POTREPŠTINE</t>
  </si>
  <si>
    <t>Aktivnost T410901</t>
  </si>
  <si>
    <t>ŠKOLSKA SHEMA VOĆE, POVRĆE, MLIJEČNI PROIZVODI</t>
  </si>
  <si>
    <t>Opći dio - prihodi prema ekonomskoj klasifikaciji</t>
  </si>
  <si>
    <t>Opći dio - sažetak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</si>
  <si>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</si>
  <si>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</si>
  <si>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</si>
  <si>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</si>
  <si>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Posebni dio - programska klasifikacija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</si>
  <si>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</si>
  <si>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</si>
  <si>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</si>
  <si>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</si>
  <si>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19484</t>
  </si>
  <si>
    <t>Izvor 1.</t>
  </si>
  <si>
    <t>Program 4109</t>
  </si>
  <si>
    <t>DJELATNOST USTANOVA SREDNJEG ŠKOLSTVA I UČENIČKIH DOMOVA</t>
  </si>
  <si>
    <t>Izvor 3.</t>
  </si>
  <si>
    <t>Izvor 4.</t>
  </si>
  <si>
    <t>PRIHODI ZA POSEBNE NAMJENE</t>
  </si>
  <si>
    <t>Izvor 5.</t>
  </si>
  <si>
    <t>POMOĆI</t>
  </si>
  <si>
    <t>Izvor 6.</t>
  </si>
  <si>
    <t>9</t>
  </si>
  <si>
    <t>Vlastiti izvori</t>
  </si>
  <si>
    <t>634</t>
  </si>
  <si>
    <t>Pomoći od izvanproračunskih korisnika</t>
  </si>
  <si>
    <t>6342</t>
  </si>
  <si>
    <t>Kapitalne pomoći od izvanproračunskih korisnika</t>
  </si>
  <si>
    <t>Izvor 5.5.</t>
  </si>
  <si>
    <t>POMOĆI OD IZVANPRORAČUNSKIH KORISNIKA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</si>
  <si>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</si>
  <si>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</si>
  <si>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</si>
  <si>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</si>
  <si>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Rezultat poslovanja</t>
  </si>
  <si>
    <t>Višak/manjak prihoda</t>
  </si>
  <si>
    <t>Višak prihoda</t>
  </si>
  <si>
    <t>Obrazloženje - OPĆI DIO</t>
  </si>
  <si>
    <t>Sportska i glazbena oprema</t>
  </si>
  <si>
    <t>REALIZACIJA 2024.</t>
  </si>
  <si>
    <t>IZVORNI PLAN / REBALANS 2025.</t>
  </si>
  <si>
    <t>Indeks ostvarenja 2024. - 2025.</t>
  </si>
  <si>
    <t>Indeks ostvarenja i plana za 2025.</t>
  </si>
  <si>
    <t>IZVORNI PLAN / REBALANS 2025</t>
  </si>
  <si>
    <t>Indeks ostvarenja i plana za 2025</t>
  </si>
  <si>
    <t>4226</t>
  </si>
  <si>
    <t>Sitni inventar i autogume</t>
  </si>
  <si>
    <t>Usluge telefona, interneta, pošte i prijevoza</t>
  </si>
  <si>
    <t>Usluge tekućeg i investicijskog  održavanja</t>
  </si>
  <si>
    <t>Obrazloženje - Posebni dio</t>
  </si>
  <si>
    <t>Planirano je 8.350,00 € , a ostvareno je 29.051,94 €. Indeks ostvarenja iznosi 347,93 %. Navedeno povećanje odnosi se na povećane rashode za troškove u aktivnostima domijade (Državne i Regionalne)</t>
  </si>
  <si>
    <t>Planirano je 3.600,00 € , a ostvareno je 5.079,80 €. Indeks ostvarenja iznosi 141,11 %. Navedeno povećanje odnosi se na povećane rashode za nabavku peći za keramiku i 3 hladnjaka.</t>
  </si>
  <si>
    <t>Navedeno povećanje odnosi se na povećane rashode za troškove u aktivnostima domijade (Državne i Regionalne)</t>
  </si>
  <si>
    <t>Navedeno povećanje odnosi se na povećane rashode za nabavku peći za keramiku i hladnjaka.</t>
  </si>
  <si>
    <t>Navedeno povećanje odnosi se na povećana stručna usavršavanja u okviru keramičkih radionica i savjetodavnih vještina.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</si>
</sst>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(&quot;$&quot;* #,##0.00_);_(&quot;$&quot;* \(#,##0.00\);_(&quot;$&quot;* &quot;-&quot;??_);_(@_)"/>
    <numFmt numFmtId="165" formatCode="[$-1041A]#,##0.00;\-#,##0.00"/>
    <numFmt numFmtId="166" formatCode="_-* #,##0.00\ [$€-1]_-;\-* #,##0.00\ [$€-1]_-;_-* &quot;-&quot;??\ [$€-1]_-;_-@_-"/>
    <numFmt numFmtId="167" formatCode="#,##0.00\ [$€-1]"/>
    <numFmt numFmtId="168" formatCode="_-* #,##0.00\ [$€-41A]_-;\-* #,##0.00\ [$€-41A]_-;_-* &quot;-&quot;??\ [$€-41A]_-;_-@_-"/>
  </numFmts>
  <fonts count="31" x14ac:knownFonts="1">
    <font>
      <sz val="10"/>
      <name val="Arial"/>
    </font>
    <font>
      <sz val="10"/>
      <color indexed="8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2"/>
      <name val="Arial"/>
      <family val="2"/>
      <charset val="238"/>
    </font>
    <font>
      <sz val="8"/>
      <color indexed="13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FFFF"/>
      <name val="Arial"/>
      <family val="2"/>
      <charset val="238"/>
    </font>
    <font>
      <sz val="10"/>
      <name val="Arial"/>
      <family val="2"/>
    </font>
    <font>
      <b/>
      <sz val="11.95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238"/>
    </font>
    <font>
      <sz val="9"/>
      <color rgb="FFFFFFFF"/>
      <name val="Tahoma"/>
      <family val="2"/>
      <charset val="238"/>
    </font>
    <font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EFE9A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44" fontId="20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66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167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167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left" vertical="center" readingOrder="1"/>
    </xf>
    <xf numFmtId="167" fontId="6" fillId="0" borderId="1" xfId="0" applyNumberFormat="1" applyFont="1" applyBorder="1" applyAlignment="1">
      <alignment horizontal="right" vertical="center" readingOrder="1"/>
    </xf>
    <xf numFmtId="0" fontId="0" fillId="0" borderId="0" xfId="0" applyAlignment="1">
      <alignment horizontal="left" vertical="center"/>
    </xf>
    <xf numFmtId="167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center" vertical="center"/>
    </xf>
    <xf numFmtId="0" fontId="5" fillId="0" borderId="0" xfId="1"/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11" fillId="6" borderId="1" xfId="1" applyFont="1" applyFill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6" fillId="9" borderId="1" xfId="1" applyFont="1" applyFill="1" applyBorder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 applyAlignment="1">
      <alignment horizontal="left" vertical="center"/>
    </xf>
    <xf numFmtId="0" fontId="3" fillId="3" borderId="1" xfId="1" applyFont="1" applyFill="1" applyBorder="1" applyAlignment="1" applyProtection="1">
      <alignment vertical="center" wrapText="1" readingOrder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vertical="center" wrapText="1" readingOrder="1"/>
      <protection locked="0"/>
    </xf>
    <xf numFmtId="165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vertical="center" wrapText="1" readingOrder="1"/>
      <protection locked="0"/>
    </xf>
    <xf numFmtId="165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readingOrder="1"/>
      <protection locked="0"/>
    </xf>
    <xf numFmtId="0" fontId="8" fillId="7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6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15" fillId="7" borderId="1" xfId="1" applyFont="1" applyFill="1" applyBorder="1" applyAlignment="1" applyProtection="1">
      <alignment horizontal="left" vertical="center" wrapText="1" readingOrder="1"/>
      <protection locked="0"/>
    </xf>
    <xf numFmtId="0" fontId="14" fillId="0" borderId="1" xfId="1" applyFont="1" applyBorder="1" applyAlignment="1">
      <alignment horizontal="left" vertical="center" readingOrder="1"/>
    </xf>
    <xf numFmtId="0" fontId="14" fillId="0" borderId="1" xfId="1" applyFont="1" applyBorder="1" applyAlignment="1">
      <alignment horizontal="left" vertical="center"/>
    </xf>
    <xf numFmtId="0" fontId="13" fillId="3" borderId="1" xfId="1" applyFont="1" applyFill="1" applyBorder="1" applyAlignment="1" applyProtection="1">
      <alignment horizontal="center" vertical="center" wrapText="1" readingOrder="1"/>
      <protection locked="0"/>
    </xf>
    <xf numFmtId="166" fontId="13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2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6" fontId="15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1" xfId="4" applyNumberFormat="1" applyFont="1" applyBorder="1" applyAlignment="1">
      <alignment horizontal="center" vertical="center" readingOrder="1"/>
    </xf>
    <xf numFmtId="166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>
      <alignment horizontal="left" vertical="center" readingOrder="1"/>
    </xf>
    <xf numFmtId="0" fontId="8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3" fillId="3" borderId="1" xfId="0" applyNumberFormat="1" applyFont="1" applyFill="1" applyBorder="1" applyAlignment="1" applyProtection="1">
      <alignment horizontal="center" vertical="center" readingOrder="1"/>
      <protection locked="0"/>
    </xf>
    <xf numFmtId="2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 vertical="center" readingOrder="1"/>
      <protection locked="0"/>
    </xf>
    <xf numFmtId="2" fontId="14" fillId="0" borderId="1" xfId="1" applyNumberFormat="1" applyFont="1" applyBorder="1" applyAlignment="1">
      <alignment horizontal="center" vertical="center"/>
    </xf>
    <xf numFmtId="166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 readingOrder="1"/>
      <protection locked="0"/>
    </xf>
    <xf numFmtId="0" fontId="22" fillId="13" borderId="1" xfId="0" applyFont="1" applyFill="1" applyBorder="1" applyAlignment="1" applyProtection="1">
      <alignment vertical="center" wrapText="1" readingOrder="1"/>
      <protection locked="0"/>
    </xf>
    <xf numFmtId="166" fontId="22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4" borderId="1" xfId="0" applyFont="1" applyFill="1" applyBorder="1" applyAlignment="1" applyProtection="1">
      <alignment horizontal="left" vertical="center" wrapText="1" readingOrder="1"/>
      <protection locked="0"/>
    </xf>
    <xf numFmtId="0" fontId="22" fillId="14" borderId="1" xfId="0" applyFont="1" applyFill="1" applyBorder="1" applyAlignment="1" applyProtection="1">
      <alignment vertical="center" wrapText="1" readingOrder="1"/>
      <protection locked="0"/>
    </xf>
    <xf numFmtId="166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5" borderId="1" xfId="0" applyFont="1" applyFill="1" applyBorder="1" applyAlignment="1" applyProtection="1">
      <alignment horizontal="left" vertical="center" wrapText="1" readingOrder="1"/>
      <protection locked="0"/>
    </xf>
    <xf numFmtId="0" fontId="22" fillId="15" borderId="1" xfId="0" applyFont="1" applyFill="1" applyBorder="1" applyAlignment="1" applyProtection="1">
      <alignment vertical="center" wrapText="1" readingOrder="1"/>
      <protection locked="0"/>
    </xf>
    <xf numFmtId="166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6" borderId="1" xfId="0" applyFont="1" applyFill="1" applyBorder="1" applyAlignment="1" applyProtection="1">
      <alignment horizontal="left" vertical="center" wrapText="1" readingOrder="1"/>
      <protection locked="0"/>
    </xf>
    <xf numFmtId="0" fontId="22" fillId="16" borderId="1" xfId="0" applyFont="1" applyFill="1" applyBorder="1" applyAlignment="1" applyProtection="1">
      <alignment vertical="center" wrapText="1" readingOrder="1"/>
      <protection locked="0"/>
    </xf>
    <xf numFmtId="166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7" borderId="1" xfId="0" applyFont="1" applyFill="1" applyBorder="1" applyAlignment="1" applyProtection="1">
      <alignment horizontal="left" vertical="center" wrapText="1" readingOrder="1"/>
      <protection locked="0"/>
    </xf>
    <xf numFmtId="0" fontId="23" fillId="17" borderId="1" xfId="0" applyFont="1" applyFill="1" applyBorder="1" applyAlignment="1" applyProtection="1">
      <alignment vertical="center" wrapText="1" readingOrder="1"/>
      <protection locked="0"/>
    </xf>
    <xf numFmtId="166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8" borderId="1" xfId="0" applyFont="1" applyFill="1" applyBorder="1" applyAlignment="1" applyProtection="1">
      <alignment horizontal="left" vertical="center" wrapText="1" readingOrder="1"/>
      <protection locked="0"/>
    </xf>
    <xf numFmtId="0" fontId="23" fillId="18" borderId="1" xfId="0" applyFont="1" applyFill="1" applyBorder="1" applyAlignment="1" applyProtection="1">
      <alignment vertical="center" wrapText="1" readingOrder="1"/>
      <protection locked="0"/>
    </xf>
    <xf numFmtId="166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9" borderId="1" xfId="0" applyFont="1" applyFill="1" applyBorder="1" applyAlignment="1" applyProtection="1">
      <alignment horizontal="left" vertical="center" wrapText="1" readingOrder="1"/>
      <protection locked="0"/>
    </xf>
    <xf numFmtId="0" fontId="23" fillId="19" borderId="1" xfId="0" applyFont="1" applyFill="1" applyBorder="1" applyAlignment="1" applyProtection="1">
      <alignment vertical="center" wrapText="1" readingOrder="1"/>
      <protection locked="0"/>
    </xf>
    <xf numFmtId="166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0" borderId="1" xfId="0" applyFont="1" applyFill="1" applyBorder="1" applyAlignment="1" applyProtection="1">
      <alignment horizontal="left" vertical="center" wrapText="1" readingOrder="1"/>
      <protection locked="0"/>
    </xf>
    <xf numFmtId="0" fontId="23" fillId="20" borderId="1" xfId="0" applyFont="1" applyFill="1" applyBorder="1" applyAlignment="1" applyProtection="1">
      <alignment vertical="center" wrapText="1" readingOrder="1"/>
      <protection locked="0"/>
    </xf>
    <xf numFmtId="166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1" borderId="1" xfId="0" applyFont="1" applyFill="1" applyBorder="1" applyAlignment="1" applyProtection="1">
      <alignment horizontal="left" vertical="center" wrapText="1" readingOrder="1"/>
      <protection locked="0"/>
    </xf>
    <xf numFmtId="0" fontId="23" fillId="21" borderId="1" xfId="0" applyFont="1" applyFill="1" applyBorder="1" applyAlignment="1" applyProtection="1">
      <alignment vertical="center" wrapText="1" readingOrder="1"/>
      <protection locked="0"/>
    </xf>
    <xf numFmtId="166" fontId="23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12" borderId="1" xfId="0" applyFont="1" applyFill="1" applyBorder="1" applyAlignment="1" applyProtection="1">
      <alignment horizontal="center" vertical="center" wrapText="1" readingOrder="1"/>
      <protection locked="0"/>
    </xf>
    <xf numFmtId="2" fontId="1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1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1" xfId="0" applyNumberFormat="1" applyFont="1" applyFill="1" applyBorder="1" applyAlignment="1">
      <alignment horizontal="center" vertical="center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166" fontId="14" fillId="0" borderId="5" xfId="4" applyNumberFormat="1" applyFont="1" applyBorder="1" applyAlignment="1">
      <alignment horizontal="center" vertical="center"/>
    </xf>
    <xf numFmtId="166" fontId="25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0" fillId="0" borderId="0" xfId="0"/>
    <xf numFmtId="0" fontId="5" fillId="0" borderId="0" xfId="1"/>
    <xf numFmtId="167" fontId="4" fillId="4" borderId="1" xfId="0" applyNumberFormat="1" applyFont="1" applyFill="1" applyBorder="1" applyAlignment="1" applyProtection="1">
      <alignment horizontal="right" vertical="center" wrapText="1" readingOrder="1"/>
    </xf>
    <xf numFmtId="0" fontId="25" fillId="21" borderId="1" xfId="0" applyFont="1" applyFill="1" applyBorder="1" applyAlignment="1" applyProtection="1">
      <alignment vertical="center" wrapText="1" readingOrder="1"/>
      <protection locked="0"/>
    </xf>
    <xf numFmtId="0" fontId="16" fillId="12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6" fillId="0" borderId="0" xfId="1" applyFont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1" xfId="0" applyNumberFormat="1" applyFont="1" applyBorder="1" applyAlignment="1">
      <alignment horizontal="right" vertical="center" readingOrder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27" fillId="2" borderId="1" xfId="0" applyFont="1" applyFill="1" applyBorder="1" applyAlignment="1" applyProtection="1">
      <alignment horizontal="center" vertical="center" wrapText="1" readingOrder="1"/>
      <protection locked="0"/>
    </xf>
    <xf numFmtId="167" fontId="2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0" xfId="0" applyFont="1" applyAlignment="1">
      <alignment horizontal="left" vertical="center"/>
    </xf>
    <xf numFmtId="166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/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166" fontId="7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/>
    </xf>
    <xf numFmtId="166" fontId="8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 readingOrder="1"/>
    </xf>
    <xf numFmtId="0" fontId="27" fillId="2" borderId="1" xfId="1" applyFont="1" applyFill="1" applyBorder="1" applyAlignment="1" applyProtection="1">
      <alignment horizontal="center" vertical="center" wrapText="1" readingOrder="1"/>
      <protection locked="0"/>
    </xf>
    <xf numFmtId="165" fontId="15" fillId="11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5" fillId="0" borderId="0" xfId="1"/>
    <xf numFmtId="0" fontId="5" fillId="0" borderId="0" xfId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4" borderId="0" xfId="0" applyFont="1" applyFill="1" applyAlignment="1" applyProtection="1">
      <alignment horizontal="left" vertical="center" wrapText="1" readingOrder="1"/>
      <protection locked="0"/>
    </xf>
    <xf numFmtId="0" fontId="8" fillId="21" borderId="1" xfId="0" applyFont="1" applyFill="1" applyBorder="1" applyAlignment="1" applyProtection="1">
      <alignment horizontal="left" vertical="center" wrapText="1" readingOrder="1"/>
      <protection locked="0"/>
    </xf>
    <xf numFmtId="0" fontId="8" fillId="21" borderId="1" xfId="0" applyFont="1" applyFill="1" applyBorder="1" applyAlignment="1" applyProtection="1">
      <alignment vertical="center" wrapText="1" readingOrder="1"/>
      <protection locked="0"/>
    </xf>
    <xf numFmtId="166" fontId="8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0" xfId="1" applyNumberFormat="1"/>
    <xf numFmtId="168" fontId="16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1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2" fillId="13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4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5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6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7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8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9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20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21" borderId="1" xfId="0" applyNumberFormat="1" applyFont="1" applyFill="1" applyBorder="1" applyAlignment="1" applyProtection="1">
      <alignment vertical="center" wrapText="1" readingOrder="1"/>
      <protection locked="0"/>
    </xf>
    <xf numFmtId="168" fontId="8" fillId="21" borderId="1" xfId="0" applyNumberFormat="1" applyFont="1" applyFill="1" applyBorder="1" applyAlignment="1" applyProtection="1">
      <alignment vertical="center" wrapText="1" readingOrder="1"/>
      <protection locked="0"/>
    </xf>
    <xf numFmtId="168" fontId="8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 readingOrder="1"/>
      <protection locked="0"/>
    </xf>
    <xf numFmtId="0" fontId="18" fillId="0" borderId="4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8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1" applyFont="1" applyAlignment="1" applyProtection="1">
      <alignment vertical="top" wrapText="1" readingOrder="1"/>
      <protection locked="0"/>
    </xf>
    <xf numFmtId="0" fontId="5" fillId="0" borderId="0" xfId="1"/>
    <xf numFmtId="0" fontId="5" fillId="0" borderId="0" xfId="1" applyAlignment="1">
      <alignment horizontal="center" vertical="center"/>
    </xf>
    <xf numFmtId="0" fontId="18" fillId="0" borderId="2" xfId="3" applyFont="1" applyBorder="1" applyAlignment="1" applyProtection="1">
      <alignment horizontal="center" vertical="center" wrapText="1" readingOrder="1"/>
      <protection locked="0"/>
    </xf>
    <xf numFmtId="0" fontId="18" fillId="0" borderId="4" xfId="3" applyFont="1" applyBorder="1" applyAlignment="1" applyProtection="1">
      <alignment horizontal="center" vertical="center" wrapText="1" readingOrder="1"/>
      <protection locked="0"/>
    </xf>
    <xf numFmtId="0" fontId="18" fillId="0" borderId="3" xfId="3" applyFont="1" applyBorder="1" applyAlignment="1" applyProtection="1">
      <alignment horizontal="center" vertical="center" wrapText="1" readingOrder="1"/>
      <protection locked="0"/>
    </xf>
    <xf numFmtId="0" fontId="30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left" vertical="center" readingOrder="1"/>
    </xf>
    <xf numFmtId="0" fontId="0" fillId="0" borderId="0" xfId="0" applyBorder="1" applyAlignment="1">
      <alignment horizontal="center" vertical="center" readingOrder="1"/>
    </xf>
    <xf numFmtId="0" fontId="1" fillId="0" borderId="0" xfId="1" applyFont="1" applyAlignment="1" applyProtection="1">
      <alignment horizontal="left" vertical="center" wrapText="1" readingOrder="1"/>
      <protection locked="0"/>
    </xf>
    <xf numFmtId="0" fontId="5" fillId="0" borderId="0" xfId="1" applyAlignment="1">
      <alignment horizontal="left" vertical="center"/>
    </xf>
    <xf numFmtId="168" fontId="5" fillId="0" borderId="0" xfId="1" applyNumberForma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5" fillId="0" borderId="0" xfId="1" applyBorder="1"/>
  </cellXfs>
  <cellStyles count="6">
    <cellStyle name="Normal 2" xfId="3" xr:uid="{6C943803-FF9D-4EF4-AE52-EF360B34EC0E}"/>
    <cellStyle name="Normalno" xfId="0" builtinId="0"/>
    <cellStyle name="Normalno 2" xfId="1" xr:uid="{00000000-0005-0000-0000-000001000000}"/>
    <cellStyle name="Obično_List10" xfId="5" xr:uid="{C2F83EF7-9A8D-46BC-83C6-F4D4A3A27132}"/>
    <cellStyle name="Valuta" xfId="4" builtinId="4"/>
    <cellStyle name="Valut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CCFF"/>
      <color rgb="FF9999FF"/>
      <color rgb="FFCC99FF"/>
      <color rgb="FFFFFF66"/>
      <color rgb="FFFFFF00"/>
      <color rgb="FF0066FF"/>
      <color rgb="FF0000FF"/>
      <color rgb="FF0000CC"/>
      <color rgb="FFFEF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workbookViewId="0">
      <selection activeCell="A8" sqref="A8:H8"/>
    </sheetView>
  </sheetViews>
  <sheetFormatPr defaultRowHeight="12.75" x14ac:dyDescent="0.2"/>
  <cols>
    <col min="1" max="1" width="5.28515625" style="1" customWidth="1"/>
    <col min="2" max="2" width="31.28515625" style="1" customWidth="1"/>
    <col min="3" max="8" width="18.140625" style="1" customWidth="1"/>
    <col min="9" max="16384" width="9.140625" style="1"/>
  </cols>
  <sheetData>
    <row r="1" spans="1:8" ht="12.75" customHeight="1" x14ac:dyDescent="0.2">
      <c r="A1" s="171" t="s">
        <v>0</v>
      </c>
      <c r="B1" s="172"/>
    </row>
    <row r="2" spans="1:8" x14ac:dyDescent="0.2">
      <c r="A2" s="172"/>
      <c r="B2" s="172"/>
    </row>
    <row r="3" spans="1:8" x14ac:dyDescent="0.2">
      <c r="A3" s="171" t="s">
        <v>1</v>
      </c>
      <c r="B3" s="172"/>
    </row>
    <row r="4" spans="1:8" x14ac:dyDescent="0.2">
      <c r="A4" s="172"/>
      <c r="B4" s="172"/>
    </row>
    <row r="5" spans="1:8" x14ac:dyDescent="0.2">
      <c r="A5" s="171" t="s">
        <v>2</v>
      </c>
      <c r="B5" s="172"/>
    </row>
    <row r="7" spans="1:8" x14ac:dyDescent="0.2">
      <c r="C7" s="173"/>
      <c r="D7" s="173"/>
    </row>
    <row r="8" spans="1:8" ht="30" customHeight="1" x14ac:dyDescent="0.2">
      <c r="A8" s="174" t="s">
        <v>212</v>
      </c>
      <c r="B8" s="175"/>
      <c r="C8" s="175"/>
      <c r="D8" s="175"/>
      <c r="E8" s="175"/>
      <c r="F8" s="175"/>
      <c r="G8" s="175"/>
      <c r="H8" s="176"/>
    </row>
    <row r="9" spans="1:8" ht="46.5" customHeight="1" x14ac:dyDescent="0.2">
      <c r="A9" s="169" t="s">
        <v>3</v>
      </c>
      <c r="B9" s="170"/>
      <c r="C9" s="53" t="s">
        <v>249</v>
      </c>
      <c r="D9" s="35" t="s">
        <v>250</v>
      </c>
      <c r="E9" s="35" t="s">
        <v>4</v>
      </c>
      <c r="F9" s="35" t="s">
        <v>5</v>
      </c>
      <c r="G9" s="37" t="s">
        <v>251</v>
      </c>
      <c r="H9" s="37" t="s">
        <v>252</v>
      </c>
    </row>
    <row r="10" spans="1:8" x14ac:dyDescent="0.2">
      <c r="A10" s="32" t="s">
        <v>6</v>
      </c>
      <c r="B10" s="32" t="s">
        <v>7</v>
      </c>
      <c r="C10" s="32" t="s">
        <v>17</v>
      </c>
      <c r="D10" s="32" t="s">
        <v>8</v>
      </c>
      <c r="E10" s="32" t="s">
        <v>18</v>
      </c>
      <c r="F10" s="32" t="s">
        <v>19</v>
      </c>
      <c r="G10" s="2" t="s">
        <v>20</v>
      </c>
      <c r="H10" s="2" t="s">
        <v>21</v>
      </c>
    </row>
    <row r="11" spans="1:8" ht="13.5" customHeight="1" x14ac:dyDescent="0.2">
      <c r="A11" s="8"/>
      <c r="B11" s="8" t="s">
        <v>9</v>
      </c>
      <c r="C11" s="128">
        <f>C12+C13</f>
        <v>361317.34</v>
      </c>
      <c r="D11" s="128">
        <f t="shared" ref="D11:F11" si="0">D12+D13</f>
        <v>761550</v>
      </c>
      <c r="E11" s="128">
        <f t="shared" si="0"/>
        <v>383024.38</v>
      </c>
      <c r="F11" s="128">
        <f t="shared" si="0"/>
        <v>378525.62</v>
      </c>
      <c r="G11" s="68">
        <f>E11/C11*100</f>
        <v>106.00774930978956</v>
      </c>
      <c r="H11" s="68">
        <f t="shared" ref="H11:H16" si="1">E11/D11*100</f>
        <v>50.295368656030469</v>
      </c>
    </row>
    <row r="12" spans="1:8" ht="12.75" customHeight="1" x14ac:dyDescent="0.2">
      <c r="A12" s="10" t="s">
        <v>10</v>
      </c>
      <c r="B12" s="10" t="s">
        <v>11</v>
      </c>
      <c r="C12" s="60">
        <v>361317.34</v>
      </c>
      <c r="D12" s="60">
        <v>742950</v>
      </c>
      <c r="E12" s="60">
        <v>383024.38</v>
      </c>
      <c r="F12" s="60">
        <f>D12-E12</f>
        <v>359925.62</v>
      </c>
      <c r="G12" s="69">
        <f t="shared" ref="G12:G16" si="2">E12/C12*100</f>
        <v>106.00774930978956</v>
      </c>
      <c r="H12" s="69">
        <f t="shared" si="1"/>
        <v>51.554529914529908</v>
      </c>
    </row>
    <row r="13" spans="1:8" ht="12.75" customHeight="1" x14ac:dyDescent="0.2">
      <c r="A13" s="10" t="s">
        <v>232</v>
      </c>
      <c r="B13" s="10" t="s">
        <v>233</v>
      </c>
      <c r="C13" s="60">
        <v>0</v>
      </c>
      <c r="D13" s="60">
        <v>18600</v>
      </c>
      <c r="E13" s="60">
        <v>0</v>
      </c>
      <c r="F13" s="60">
        <f>D13-E13</f>
        <v>18600</v>
      </c>
      <c r="G13" s="69" t="s">
        <v>34</v>
      </c>
      <c r="H13" s="69">
        <f t="shared" si="1"/>
        <v>0</v>
      </c>
    </row>
    <row r="14" spans="1:8" ht="12.75" customHeight="1" x14ac:dyDescent="0.2">
      <c r="A14" s="8"/>
      <c r="B14" s="8" t="s">
        <v>12</v>
      </c>
      <c r="C14" s="128">
        <f>C15+C16</f>
        <v>372892.78</v>
      </c>
      <c r="D14" s="128">
        <f>D15+D16</f>
        <v>761550</v>
      </c>
      <c r="E14" s="3">
        <f t="shared" ref="E14" si="3">E15+E16</f>
        <v>441483.84</v>
      </c>
      <c r="F14" s="3">
        <f>D14-E14</f>
        <v>320066.15999999997</v>
      </c>
      <c r="G14" s="68">
        <f t="shared" si="2"/>
        <v>118.39431163027614</v>
      </c>
      <c r="H14" s="68">
        <f t="shared" si="1"/>
        <v>57.971747094740991</v>
      </c>
    </row>
    <row r="15" spans="1:8" ht="12.75" customHeight="1" x14ac:dyDescent="0.2">
      <c r="A15" s="10" t="s">
        <v>13</v>
      </c>
      <c r="B15" s="10" t="s">
        <v>14</v>
      </c>
      <c r="C15" s="60">
        <v>342833.06</v>
      </c>
      <c r="D15" s="59">
        <v>749450</v>
      </c>
      <c r="E15" s="59">
        <v>434784.02</v>
      </c>
      <c r="F15" s="59">
        <f>D15-E15</f>
        <v>314665.98</v>
      </c>
      <c r="G15" s="69">
        <f t="shared" si="2"/>
        <v>126.82091394569707</v>
      </c>
      <c r="H15" s="69">
        <f t="shared" si="1"/>
        <v>58.013746080459008</v>
      </c>
    </row>
    <row r="16" spans="1:8" ht="12.75" customHeight="1" x14ac:dyDescent="0.2">
      <c r="A16" s="10" t="s">
        <v>15</v>
      </c>
      <c r="B16" s="10" t="s">
        <v>16</v>
      </c>
      <c r="C16" s="60">
        <v>30059.72</v>
      </c>
      <c r="D16" s="59">
        <v>12100</v>
      </c>
      <c r="E16" s="59">
        <v>6699.82</v>
      </c>
      <c r="F16" s="59">
        <f>D16-E16</f>
        <v>5400.18</v>
      </c>
      <c r="G16" s="69">
        <f t="shared" si="2"/>
        <v>22.288364628812243</v>
      </c>
      <c r="H16" s="69">
        <f t="shared" si="1"/>
        <v>55.370413223140488</v>
      </c>
    </row>
  </sheetData>
  <mergeCells count="6">
    <mergeCell ref="A9:B9"/>
    <mergeCell ref="A1:B2"/>
    <mergeCell ref="A3:B4"/>
    <mergeCell ref="A5:B5"/>
    <mergeCell ref="C7:D7"/>
    <mergeCell ref="A8:H8"/>
  </mergeCells>
  <phoneticPr fontId="6" type="noConversion"/>
  <pageMargins left="1.0416666666666666E-2" right="1.0416666666666666E-2" top="1.0416666666666666E-2" bottom="0.75" header="0.3" footer="0.3"/>
  <pageSetup paperSize="9" orientation="landscape" r:id="rId1"/>
  <ignoredErrors>
    <ignoredError sqref="C14:D14 E14 G11:G12 F11:F16 G14:G16 C11:E11" unlockedFormula="1"/>
    <ignoredError sqref="A12:A17" numberStoredAsText="1"/>
    <ignoredError sqref="H13:H16 H11:H12" evalError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4" customWidth="1"/>
    <col min="2" max="2" width="72.7109375" style="4" customWidth="1"/>
    <col min="3" max="3" width="11.5703125" style="123" customWidth="1"/>
    <col min="4" max="6" width="11.5703125" style="4" customWidth="1"/>
    <col min="7" max="8" width="11.140625" style="63" customWidth="1"/>
    <col min="9" max="16384" width="9.140625" style="4"/>
  </cols>
  <sheetData>
    <row r="1" spans="1:8" x14ac:dyDescent="0.2">
      <c r="A1" s="171" t="s">
        <v>0</v>
      </c>
      <c r="B1" s="179"/>
    </row>
    <row r="2" spans="1:8" x14ac:dyDescent="0.2">
      <c r="A2" s="179"/>
      <c r="B2" s="179"/>
      <c r="E2" s="179"/>
    </row>
    <row r="3" spans="1:8" x14ac:dyDescent="0.2">
      <c r="A3" s="171" t="s">
        <v>1</v>
      </c>
      <c r="B3" s="179"/>
      <c r="E3" s="179"/>
    </row>
    <row r="4" spans="1:8" x14ac:dyDescent="0.2">
      <c r="A4" s="179"/>
      <c r="B4" s="179"/>
    </row>
    <row r="5" spans="1:8" x14ac:dyDescent="0.2">
      <c r="A5" s="171" t="s">
        <v>2</v>
      </c>
      <c r="B5" s="179"/>
    </row>
    <row r="7" spans="1:8" x14ac:dyDescent="0.2">
      <c r="D7" s="179"/>
      <c r="E7" s="179"/>
    </row>
    <row r="8" spans="1:8" ht="30" customHeight="1" x14ac:dyDescent="0.2">
      <c r="A8" s="178" t="s">
        <v>211</v>
      </c>
      <c r="B8" s="178"/>
      <c r="C8" s="178"/>
      <c r="D8" s="178"/>
      <c r="E8" s="178"/>
      <c r="F8" s="178"/>
      <c r="G8" s="178"/>
      <c r="H8" s="178"/>
    </row>
    <row r="9" spans="1:8" ht="48" customHeight="1" x14ac:dyDescent="0.2">
      <c r="A9" s="169" t="s">
        <v>3</v>
      </c>
      <c r="B9" s="177"/>
      <c r="C9" s="131" t="s">
        <v>249</v>
      </c>
      <c r="D9" s="35" t="s">
        <v>250</v>
      </c>
      <c r="E9" s="35" t="s">
        <v>4</v>
      </c>
      <c r="F9" s="35" t="s">
        <v>5</v>
      </c>
      <c r="G9" s="37" t="s">
        <v>251</v>
      </c>
      <c r="H9" s="37" t="s">
        <v>252</v>
      </c>
    </row>
    <row r="10" spans="1:8" x14ac:dyDescent="0.2">
      <c r="A10" s="5" t="s">
        <v>6</v>
      </c>
      <c r="B10" s="5" t="s">
        <v>7</v>
      </c>
      <c r="C10" s="131" t="s">
        <v>17</v>
      </c>
      <c r="D10" s="5" t="s">
        <v>8</v>
      </c>
      <c r="E10" s="5" t="s">
        <v>18</v>
      </c>
      <c r="F10" s="5" t="s">
        <v>19</v>
      </c>
      <c r="G10" s="7" t="s">
        <v>20</v>
      </c>
      <c r="H10" s="7" t="s">
        <v>21</v>
      </c>
    </row>
    <row r="11" spans="1:8" ht="13.5" customHeight="1" x14ac:dyDescent="0.2">
      <c r="A11" s="8"/>
      <c r="B11" s="8" t="s">
        <v>9</v>
      </c>
      <c r="C11" s="15">
        <f>SUM(C13+C20+C24+C27+C32+C36)</f>
        <v>361317.34</v>
      </c>
      <c r="D11" s="9">
        <f>SUM(D13+D20+D24+D27+D32+D36)</f>
        <v>761550</v>
      </c>
      <c r="E11" s="9">
        <f>SUM(E13+E20+E24+E27+E32+E36)</f>
        <v>383024.38</v>
      </c>
      <c r="F11" s="9">
        <f>D11-E11</f>
        <v>378525.62</v>
      </c>
      <c r="G11" s="67">
        <f>E11/C11*100</f>
        <v>106.00774930978956</v>
      </c>
      <c r="H11" s="67">
        <f>E11/D11*100</f>
        <v>50.295368656030469</v>
      </c>
    </row>
    <row r="12" spans="1:8" ht="12.75" customHeight="1" x14ac:dyDescent="0.2">
      <c r="A12" s="10" t="s">
        <v>10</v>
      </c>
      <c r="B12" s="10" t="s">
        <v>11</v>
      </c>
      <c r="C12" s="129">
        <v>289877.96999999997</v>
      </c>
      <c r="D12" s="11">
        <v>742950</v>
      </c>
      <c r="E12" s="11">
        <v>304812.24</v>
      </c>
      <c r="F12" s="11">
        <f t="shared" ref="F12:F39" si="0">D12-E12</f>
        <v>438137.76</v>
      </c>
      <c r="G12" s="64">
        <f>E12/C12*100</f>
        <v>105.15191616665456</v>
      </c>
      <c r="H12" s="64">
        <f>E12/D12*100</f>
        <v>41.027288512012923</v>
      </c>
    </row>
    <row r="13" spans="1:8" ht="12.75" customHeight="1" x14ac:dyDescent="0.2">
      <c r="A13" s="10" t="s">
        <v>22</v>
      </c>
      <c r="B13" s="10" t="s">
        <v>23</v>
      </c>
      <c r="C13" s="129">
        <v>233100.79</v>
      </c>
      <c r="D13" s="11">
        <v>513400</v>
      </c>
      <c r="E13" s="11">
        <v>243178.28</v>
      </c>
      <c r="F13" s="11">
        <f t="shared" si="0"/>
        <v>270221.71999999997</v>
      </c>
      <c r="G13" s="64">
        <f t="shared" ref="G13:G34" si="1">E13/C13*100</f>
        <v>104.32323288136432</v>
      </c>
      <c r="H13" s="64">
        <f t="shared" ref="H13:H39" si="2">E13/D13*100</f>
        <v>47.366240747954812</v>
      </c>
    </row>
    <row r="14" spans="1:8" ht="12.75" customHeight="1" x14ac:dyDescent="0.2">
      <c r="A14" s="10" t="s">
        <v>234</v>
      </c>
      <c r="B14" s="10" t="s">
        <v>235</v>
      </c>
      <c r="C14" s="129">
        <v>11227.5</v>
      </c>
      <c r="D14" s="11">
        <v>0</v>
      </c>
      <c r="E14" s="11">
        <v>0</v>
      </c>
      <c r="F14" s="11">
        <f t="shared" si="0"/>
        <v>0</v>
      </c>
      <c r="G14" s="64">
        <f t="shared" si="1"/>
        <v>0</v>
      </c>
      <c r="H14" s="64"/>
    </row>
    <row r="15" spans="1:8" ht="12.75" customHeight="1" x14ac:dyDescent="0.2">
      <c r="A15" s="10" t="s">
        <v>236</v>
      </c>
      <c r="B15" s="10" t="s">
        <v>237</v>
      </c>
      <c r="C15" s="129">
        <v>11227.5</v>
      </c>
      <c r="D15" s="11">
        <v>0</v>
      </c>
      <c r="E15" s="11">
        <v>0</v>
      </c>
      <c r="F15" s="11">
        <f t="shared" si="0"/>
        <v>0</v>
      </c>
      <c r="G15" s="64">
        <f t="shared" si="1"/>
        <v>0</v>
      </c>
      <c r="H15" s="64"/>
    </row>
    <row r="16" spans="1:8" ht="12.75" customHeight="1" x14ac:dyDescent="0.2">
      <c r="A16" s="10" t="s">
        <v>24</v>
      </c>
      <c r="B16" s="10" t="s">
        <v>25</v>
      </c>
      <c r="C16" s="129">
        <v>221647.87</v>
      </c>
      <c r="D16" s="11">
        <v>512700</v>
      </c>
      <c r="E16" s="11">
        <v>242888.71</v>
      </c>
      <c r="F16" s="11">
        <f t="shared" si="0"/>
        <v>269811.29000000004</v>
      </c>
      <c r="G16" s="64">
        <f t="shared" si="1"/>
        <v>109.58314645658449</v>
      </c>
      <c r="H16" s="64">
        <f t="shared" si="2"/>
        <v>47.374431441388722</v>
      </c>
    </row>
    <row r="17" spans="1:8" ht="12.75" customHeight="1" x14ac:dyDescent="0.2">
      <c r="A17" s="10" t="s">
        <v>26</v>
      </c>
      <c r="B17" s="10" t="s">
        <v>27</v>
      </c>
      <c r="C17" s="129">
        <v>221647.87</v>
      </c>
      <c r="D17" s="11">
        <v>512700</v>
      </c>
      <c r="E17" s="11">
        <v>242888.71</v>
      </c>
      <c r="F17" s="11">
        <f t="shared" si="0"/>
        <v>269811.29000000004</v>
      </c>
      <c r="G17" s="64">
        <f t="shared" si="1"/>
        <v>109.58314645658449</v>
      </c>
      <c r="H17" s="64">
        <f t="shared" si="2"/>
        <v>47.374431441388722</v>
      </c>
    </row>
    <row r="18" spans="1:8" ht="12.75" customHeight="1" x14ac:dyDescent="0.2">
      <c r="A18" s="10" t="s">
        <v>28</v>
      </c>
      <c r="B18" s="10" t="s">
        <v>29</v>
      </c>
      <c r="C18" s="129">
        <v>225.42</v>
      </c>
      <c r="D18" s="11">
        <v>700</v>
      </c>
      <c r="E18" s="11">
        <v>289.57</v>
      </c>
      <c r="F18" s="11">
        <f t="shared" si="0"/>
        <v>410.43</v>
      </c>
      <c r="G18" s="64">
        <f t="shared" si="1"/>
        <v>128.45798953065389</v>
      </c>
      <c r="H18" s="64">
        <f t="shared" si="2"/>
        <v>41.367142857142859</v>
      </c>
    </row>
    <row r="19" spans="1:8" ht="12.75" customHeight="1" x14ac:dyDescent="0.2">
      <c r="A19" s="10" t="s">
        <v>30</v>
      </c>
      <c r="B19" s="10" t="s">
        <v>31</v>
      </c>
      <c r="C19" s="129">
        <v>225.42</v>
      </c>
      <c r="D19" s="11">
        <v>700</v>
      </c>
      <c r="E19" s="11">
        <v>289.57</v>
      </c>
      <c r="F19" s="11">
        <f t="shared" si="0"/>
        <v>410.43</v>
      </c>
      <c r="G19" s="64">
        <f t="shared" si="1"/>
        <v>128.45798953065389</v>
      </c>
      <c r="H19" s="64">
        <f t="shared" si="2"/>
        <v>41.367142857142859</v>
      </c>
    </row>
    <row r="20" spans="1:8" ht="12.75" customHeight="1" x14ac:dyDescent="0.2">
      <c r="A20" s="10" t="s">
        <v>32</v>
      </c>
      <c r="B20" s="10" t="s">
        <v>33</v>
      </c>
      <c r="C20" s="129">
        <v>0</v>
      </c>
      <c r="D20" s="13">
        <v>0</v>
      </c>
      <c r="E20" s="129">
        <v>0</v>
      </c>
      <c r="F20" s="11">
        <f t="shared" si="0"/>
        <v>0</v>
      </c>
      <c r="G20" s="64" t="s">
        <v>34</v>
      </c>
      <c r="H20" s="64"/>
    </row>
    <row r="21" spans="1:8" ht="12.75" customHeight="1" x14ac:dyDescent="0.2">
      <c r="A21" s="10" t="s">
        <v>35</v>
      </c>
      <c r="B21" s="10" t="s">
        <v>36</v>
      </c>
      <c r="C21" s="11">
        <v>0</v>
      </c>
      <c r="D21" s="11">
        <v>0</v>
      </c>
      <c r="E21" s="11">
        <v>0</v>
      </c>
      <c r="F21" s="11">
        <f t="shared" si="0"/>
        <v>0</v>
      </c>
      <c r="G21" s="64" t="s">
        <v>34</v>
      </c>
      <c r="H21" s="64"/>
    </row>
    <row r="22" spans="1:8" ht="12.75" customHeight="1" x14ac:dyDescent="0.2">
      <c r="A22" s="10" t="s">
        <v>37</v>
      </c>
      <c r="B22" s="10" t="s">
        <v>38</v>
      </c>
      <c r="C22" s="11">
        <v>0</v>
      </c>
      <c r="D22" s="11">
        <v>0</v>
      </c>
      <c r="E22" s="11">
        <v>0</v>
      </c>
      <c r="F22" s="11">
        <f t="shared" si="0"/>
        <v>0</v>
      </c>
      <c r="G22" s="64" t="s">
        <v>34</v>
      </c>
      <c r="H22" s="64"/>
    </row>
    <row r="23" spans="1:8" ht="12.75" customHeight="1" x14ac:dyDescent="0.2">
      <c r="A23" s="10" t="s">
        <v>39</v>
      </c>
      <c r="B23" s="10" t="s">
        <v>40</v>
      </c>
      <c r="C23" s="11">
        <v>0</v>
      </c>
      <c r="D23" s="11">
        <v>0</v>
      </c>
      <c r="E23" s="11">
        <v>0</v>
      </c>
      <c r="F23" s="11">
        <f t="shared" si="0"/>
        <v>0</v>
      </c>
      <c r="G23" s="64" t="s">
        <v>34</v>
      </c>
      <c r="H23" s="64"/>
    </row>
    <row r="24" spans="1:8" ht="12.75" customHeight="1" x14ac:dyDescent="0.2">
      <c r="A24" s="10" t="s">
        <v>41</v>
      </c>
      <c r="B24" s="10" t="s">
        <v>42</v>
      </c>
      <c r="C24" s="129">
        <v>56777.18</v>
      </c>
      <c r="D24" s="11">
        <v>95900</v>
      </c>
      <c r="E24" s="11">
        <v>61553.66</v>
      </c>
      <c r="F24" s="11">
        <f t="shared" si="0"/>
        <v>34346.339999999997</v>
      </c>
      <c r="G24" s="64">
        <f t="shared" si="1"/>
        <v>108.41267565595896</v>
      </c>
      <c r="H24" s="64">
        <f t="shared" si="2"/>
        <v>64.185255474452561</v>
      </c>
    </row>
    <row r="25" spans="1:8" ht="12.75" customHeight="1" x14ac:dyDescent="0.2">
      <c r="A25" s="10" t="s">
        <v>43</v>
      </c>
      <c r="B25" s="10" t="s">
        <v>44</v>
      </c>
      <c r="C25" s="129">
        <v>56777.18</v>
      </c>
      <c r="D25" s="11">
        <v>95900</v>
      </c>
      <c r="E25" s="11">
        <v>61553.66</v>
      </c>
      <c r="F25" s="11">
        <f t="shared" si="0"/>
        <v>34346.339999999997</v>
      </c>
      <c r="G25" s="64">
        <f t="shared" si="1"/>
        <v>108.41267565595896</v>
      </c>
      <c r="H25" s="64">
        <f t="shared" si="2"/>
        <v>64.185255474452561</v>
      </c>
    </row>
    <row r="26" spans="1:8" ht="12.75" customHeight="1" x14ac:dyDescent="0.2">
      <c r="A26" s="10" t="s">
        <v>45</v>
      </c>
      <c r="B26" s="10" t="s">
        <v>46</v>
      </c>
      <c r="C26" s="129">
        <v>56777.18</v>
      </c>
      <c r="D26" s="11">
        <v>95900</v>
      </c>
      <c r="E26" s="11">
        <v>61553.66</v>
      </c>
      <c r="F26" s="11">
        <f t="shared" si="0"/>
        <v>34346.339999999997</v>
      </c>
      <c r="G26" s="64">
        <f t="shared" si="1"/>
        <v>108.41267565595896</v>
      </c>
      <c r="H26" s="64">
        <f t="shared" si="2"/>
        <v>64.185255474452561</v>
      </c>
    </row>
    <row r="27" spans="1:8" ht="12.75" customHeight="1" x14ac:dyDescent="0.2">
      <c r="A27" s="10" t="s">
        <v>47</v>
      </c>
      <c r="B27" s="10" t="s">
        <v>48</v>
      </c>
      <c r="C27" s="129">
        <v>0</v>
      </c>
      <c r="D27" s="11">
        <v>20100</v>
      </c>
      <c r="E27" s="11">
        <v>80.3</v>
      </c>
      <c r="F27" s="11">
        <f t="shared" si="0"/>
        <v>20019.7</v>
      </c>
      <c r="G27" s="64" t="s">
        <v>34</v>
      </c>
      <c r="H27" s="64">
        <f t="shared" si="2"/>
        <v>0.39950248756218909</v>
      </c>
    </row>
    <row r="28" spans="1:8" ht="12.75" customHeight="1" x14ac:dyDescent="0.2">
      <c r="A28" s="10" t="s">
        <v>49</v>
      </c>
      <c r="B28" s="10" t="s">
        <v>50</v>
      </c>
      <c r="C28" s="11">
        <v>0</v>
      </c>
      <c r="D28" s="11">
        <v>20000</v>
      </c>
      <c r="E28" s="11">
        <v>80.3</v>
      </c>
      <c r="F28" s="11">
        <f t="shared" si="0"/>
        <v>19919.7</v>
      </c>
      <c r="G28" s="64" t="s">
        <v>34</v>
      </c>
      <c r="H28" s="64">
        <f t="shared" si="2"/>
        <v>0.40149999999999997</v>
      </c>
    </row>
    <row r="29" spans="1:8" ht="12.75" customHeight="1" x14ac:dyDescent="0.2">
      <c r="A29" s="12" t="s">
        <v>51</v>
      </c>
      <c r="B29" s="12" t="s">
        <v>52</v>
      </c>
      <c r="C29" s="11">
        <v>0</v>
      </c>
      <c r="D29" s="11">
        <v>20000</v>
      </c>
      <c r="E29" s="11">
        <v>80.3</v>
      </c>
      <c r="F29" s="11">
        <f t="shared" si="0"/>
        <v>19919.7</v>
      </c>
      <c r="G29" s="64" t="s">
        <v>34</v>
      </c>
      <c r="H29" s="64">
        <f t="shared" si="2"/>
        <v>0.40149999999999997</v>
      </c>
    </row>
    <row r="30" spans="1:8" ht="12.75" customHeight="1" x14ac:dyDescent="0.2">
      <c r="A30" s="12" t="s">
        <v>53</v>
      </c>
      <c r="B30" s="12" t="s">
        <v>54</v>
      </c>
      <c r="C30" s="11">
        <v>0</v>
      </c>
      <c r="D30" s="13">
        <v>100</v>
      </c>
      <c r="E30" s="11">
        <v>0</v>
      </c>
      <c r="F30" s="11">
        <f t="shared" si="0"/>
        <v>100</v>
      </c>
      <c r="G30" s="64" t="s">
        <v>34</v>
      </c>
      <c r="H30" s="64">
        <f t="shared" si="2"/>
        <v>0</v>
      </c>
    </row>
    <row r="31" spans="1:8" x14ac:dyDescent="0.2">
      <c r="A31" s="12" t="s">
        <v>55</v>
      </c>
      <c r="B31" s="12" t="s">
        <v>56</v>
      </c>
      <c r="C31" s="11">
        <v>0</v>
      </c>
      <c r="D31" s="13">
        <v>100</v>
      </c>
      <c r="E31" s="11">
        <v>0</v>
      </c>
      <c r="F31" s="11">
        <f t="shared" si="0"/>
        <v>100</v>
      </c>
      <c r="G31" s="64" t="s">
        <v>34</v>
      </c>
      <c r="H31" s="64">
        <f t="shared" si="2"/>
        <v>0</v>
      </c>
    </row>
    <row r="32" spans="1:8" x14ac:dyDescent="0.2">
      <c r="A32" s="61">
        <v>67</v>
      </c>
      <c r="B32" s="61" t="s">
        <v>240</v>
      </c>
      <c r="C32" s="130">
        <v>71439.37</v>
      </c>
      <c r="D32" s="11">
        <v>113550</v>
      </c>
      <c r="E32" s="129">
        <f>E33</f>
        <v>78212.14</v>
      </c>
      <c r="F32" s="11">
        <f t="shared" si="0"/>
        <v>35337.86</v>
      </c>
      <c r="G32" s="64">
        <f t="shared" si="1"/>
        <v>109.48044474636325</v>
      </c>
      <c r="H32" s="64">
        <f t="shared" si="2"/>
        <v>68.879031263760453</v>
      </c>
    </row>
    <row r="33" spans="1:8" x14ac:dyDescent="0.2">
      <c r="A33" s="61">
        <v>671</v>
      </c>
      <c r="B33" s="61" t="s">
        <v>241</v>
      </c>
      <c r="C33" s="130">
        <v>71439.37</v>
      </c>
      <c r="D33" s="11">
        <v>113550</v>
      </c>
      <c r="E33" s="129">
        <f>E34+E35</f>
        <v>78212.14</v>
      </c>
      <c r="F33" s="11">
        <f t="shared" si="0"/>
        <v>35337.86</v>
      </c>
      <c r="G33" s="64">
        <f t="shared" si="1"/>
        <v>109.48044474636325</v>
      </c>
      <c r="H33" s="64">
        <f t="shared" si="2"/>
        <v>68.879031263760453</v>
      </c>
    </row>
    <row r="34" spans="1:8" x14ac:dyDescent="0.2">
      <c r="A34" s="62">
        <v>6711</v>
      </c>
      <c r="B34" s="61" t="s">
        <v>242</v>
      </c>
      <c r="C34" s="129">
        <v>71439.37</v>
      </c>
      <c r="D34" s="11">
        <v>106450</v>
      </c>
      <c r="E34" s="129">
        <v>73692.14</v>
      </c>
      <c r="F34" s="11">
        <f t="shared" si="0"/>
        <v>32757.86</v>
      </c>
      <c r="G34" s="64">
        <f t="shared" si="1"/>
        <v>103.1534012687962</v>
      </c>
      <c r="H34" s="64">
        <f t="shared" si="2"/>
        <v>69.226998590887746</v>
      </c>
    </row>
    <row r="35" spans="1:8" x14ac:dyDescent="0.2">
      <c r="A35" s="62">
        <v>6712</v>
      </c>
      <c r="B35" s="61" t="s">
        <v>243</v>
      </c>
      <c r="C35" s="129">
        <v>0</v>
      </c>
      <c r="D35" s="11">
        <v>7100</v>
      </c>
      <c r="E35" s="130">
        <v>4520</v>
      </c>
      <c r="F35" s="11">
        <f t="shared" si="0"/>
        <v>2580</v>
      </c>
      <c r="G35" s="64" t="s">
        <v>34</v>
      </c>
      <c r="H35" s="64">
        <f t="shared" si="2"/>
        <v>63.661971830985919</v>
      </c>
    </row>
    <row r="36" spans="1:8" x14ac:dyDescent="0.2">
      <c r="A36" s="62">
        <v>9</v>
      </c>
      <c r="B36" s="61" t="s">
        <v>233</v>
      </c>
      <c r="C36" s="129">
        <v>0</v>
      </c>
      <c r="D36" s="11">
        <v>18600</v>
      </c>
      <c r="E36" s="129">
        <v>0</v>
      </c>
      <c r="F36" s="11">
        <f t="shared" si="0"/>
        <v>18600</v>
      </c>
      <c r="G36" s="64" t="s">
        <v>34</v>
      </c>
      <c r="H36" s="64">
        <f t="shared" si="2"/>
        <v>0</v>
      </c>
    </row>
    <row r="37" spans="1:8" x14ac:dyDescent="0.2">
      <c r="A37" s="62">
        <v>92</v>
      </c>
      <c r="B37" s="61" t="s">
        <v>244</v>
      </c>
      <c r="C37" s="11">
        <v>0</v>
      </c>
      <c r="D37" s="11">
        <v>18600</v>
      </c>
      <c r="E37" s="11">
        <v>0</v>
      </c>
      <c r="F37" s="11">
        <f t="shared" si="0"/>
        <v>18600</v>
      </c>
      <c r="G37" s="64" t="s">
        <v>34</v>
      </c>
      <c r="H37" s="64">
        <f t="shared" si="2"/>
        <v>0</v>
      </c>
    </row>
    <row r="38" spans="1:8" x14ac:dyDescent="0.2">
      <c r="A38" s="62">
        <v>922</v>
      </c>
      <c r="B38" s="61" t="s">
        <v>245</v>
      </c>
      <c r="C38" s="11">
        <v>0</v>
      </c>
      <c r="D38" s="11">
        <v>18600</v>
      </c>
      <c r="E38" s="11">
        <v>0</v>
      </c>
      <c r="F38" s="11">
        <f t="shared" si="0"/>
        <v>18600</v>
      </c>
      <c r="G38" s="64" t="s">
        <v>34</v>
      </c>
      <c r="H38" s="64">
        <f t="shared" si="2"/>
        <v>0</v>
      </c>
    </row>
    <row r="39" spans="1:8" x14ac:dyDescent="0.2">
      <c r="A39" s="62">
        <v>9221</v>
      </c>
      <c r="B39" s="61" t="s">
        <v>246</v>
      </c>
      <c r="C39" s="11">
        <v>0</v>
      </c>
      <c r="D39" s="11">
        <v>18600</v>
      </c>
      <c r="E39" s="11">
        <v>0</v>
      </c>
      <c r="F39" s="11">
        <f t="shared" si="0"/>
        <v>18600</v>
      </c>
      <c r="G39" s="64" t="s">
        <v>34</v>
      </c>
      <c r="H39" s="64">
        <f t="shared" si="2"/>
        <v>0</v>
      </c>
    </row>
  </sheetData>
  <mergeCells count="7">
    <mergeCell ref="A9:B9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A12:A32" numberStoredAsText="1"/>
    <ignoredError sqref="H11 C11:E11 F11 E32:E33 F12:F39" unlockedFormula="1"/>
    <ignoredError sqref="G12:G19 G24:G26 H36:H39 G32:G34" evalError="1"/>
    <ignoredError sqref="G11 H16:H19 H24:H35 H12:H13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showGridLines="0" showWhiteSpace="0" view="pageLayout" zoomScaleNormal="100" workbookViewId="0">
      <selection activeCell="A8" sqref="A8:H8"/>
    </sheetView>
  </sheetViews>
  <sheetFormatPr defaultRowHeight="12.75" x14ac:dyDescent="0.2"/>
  <cols>
    <col min="1" max="1" width="11.5703125" customWidth="1"/>
    <col min="2" max="2" width="48.85546875" bestFit="1" customWidth="1"/>
    <col min="3" max="3" width="15.7109375" style="124" customWidth="1"/>
    <col min="4" max="6" width="15.7109375" style="14" customWidth="1"/>
    <col min="7" max="7" width="11.5703125" style="38" customWidth="1"/>
    <col min="8" max="8" width="11.5703125" style="51" customWidth="1"/>
  </cols>
  <sheetData>
    <row r="1" spans="1:9" ht="14.25" customHeight="1" x14ac:dyDescent="0.2">
      <c r="A1" s="171" t="s">
        <v>0</v>
      </c>
      <c r="B1" s="172"/>
    </row>
    <row r="2" spans="1:9" ht="14.25" customHeight="1" x14ac:dyDescent="0.2">
      <c r="A2" s="172"/>
      <c r="B2" s="172"/>
      <c r="E2" s="172"/>
      <c r="F2" s="172"/>
    </row>
    <row r="3" spans="1:9" ht="14.25" customHeight="1" x14ac:dyDescent="0.2">
      <c r="A3" s="171" t="s">
        <v>1</v>
      </c>
      <c r="B3" s="172"/>
      <c r="E3" s="172"/>
      <c r="F3" s="172"/>
    </row>
    <row r="4" spans="1:9" ht="14.25" customHeight="1" x14ac:dyDescent="0.2">
      <c r="A4" s="172"/>
      <c r="B4" s="172"/>
    </row>
    <row r="5" spans="1:9" ht="14.25" customHeight="1" x14ac:dyDescent="0.2">
      <c r="A5" s="171" t="s">
        <v>2</v>
      </c>
      <c r="B5" s="172"/>
    </row>
    <row r="6" spans="1:9" ht="14.25" customHeight="1" x14ac:dyDescent="0.2"/>
    <row r="7" spans="1:9" ht="14.25" customHeight="1" x14ac:dyDescent="0.2"/>
    <row r="8" spans="1:9" ht="30" customHeight="1" x14ac:dyDescent="0.2">
      <c r="A8" s="180" t="s">
        <v>213</v>
      </c>
      <c r="B8" s="180"/>
      <c r="C8" s="180"/>
      <c r="D8" s="180"/>
      <c r="E8" s="180"/>
      <c r="F8" s="180"/>
      <c r="G8" s="180"/>
      <c r="H8" s="180"/>
    </row>
    <row r="9" spans="1:9" ht="48" x14ac:dyDescent="0.2">
      <c r="A9" s="169" t="s">
        <v>3</v>
      </c>
      <c r="B9" s="177"/>
      <c r="C9" s="132" t="s">
        <v>249</v>
      </c>
      <c r="D9" s="35" t="s">
        <v>250</v>
      </c>
      <c r="E9" s="39" t="s">
        <v>4</v>
      </c>
      <c r="F9" s="35" t="s">
        <v>5</v>
      </c>
      <c r="G9" s="37" t="s">
        <v>251</v>
      </c>
      <c r="H9" s="37" t="s">
        <v>252</v>
      </c>
    </row>
    <row r="10" spans="1:9" ht="12.75" customHeight="1" x14ac:dyDescent="0.2">
      <c r="A10" s="35" t="s">
        <v>6</v>
      </c>
      <c r="B10" s="35" t="s">
        <v>7</v>
      </c>
      <c r="C10" s="132" t="s">
        <v>17</v>
      </c>
      <c r="D10" s="35" t="s">
        <v>8</v>
      </c>
      <c r="E10" s="35" t="s">
        <v>18</v>
      </c>
      <c r="F10" s="35" t="s">
        <v>19</v>
      </c>
      <c r="G10" s="7" t="s">
        <v>20</v>
      </c>
      <c r="H10" s="7" t="s">
        <v>21</v>
      </c>
    </row>
    <row r="11" spans="1:9" ht="12.75" customHeight="1" x14ac:dyDescent="0.2">
      <c r="A11" s="8"/>
      <c r="B11" s="8" t="s">
        <v>12</v>
      </c>
      <c r="C11" s="133">
        <f>C12+C63</f>
        <v>372892.78</v>
      </c>
      <c r="D11" s="15">
        <f>SUM(D13+D22+D53+D59+D64+D67+D77)</f>
        <v>761550</v>
      </c>
      <c r="E11" s="15">
        <f>SUM(E13+E22+E53+E59+E64+E67+E77)</f>
        <v>441483.84</v>
      </c>
      <c r="F11" s="9">
        <f>D11-E11</f>
        <v>320066.15999999997</v>
      </c>
      <c r="G11" s="66">
        <f t="shared" ref="G11:G21" si="0">E11/C11*100</f>
        <v>118.39431163027614</v>
      </c>
      <c r="H11" s="66">
        <f t="shared" ref="H11:H21" si="1">E11/D11*100</f>
        <v>57.971747094740991</v>
      </c>
      <c r="I11" s="16"/>
    </row>
    <row r="12" spans="1:9" ht="12.75" customHeight="1" x14ac:dyDescent="0.2">
      <c r="A12" s="10" t="s">
        <v>13</v>
      </c>
      <c r="B12" s="10" t="s">
        <v>14</v>
      </c>
      <c r="C12" s="134">
        <v>342833.06</v>
      </c>
      <c r="D12" s="11">
        <v>749450</v>
      </c>
      <c r="E12" s="11">
        <v>434784.02</v>
      </c>
      <c r="F12" s="11">
        <f t="shared" ref="F12:F75" si="2">D12-E12</f>
        <v>314665.98</v>
      </c>
      <c r="G12" s="65">
        <f t="shared" si="0"/>
        <v>126.82091394569707</v>
      </c>
      <c r="H12" s="65">
        <f t="shared" si="1"/>
        <v>58.013746080459008</v>
      </c>
      <c r="I12" s="16"/>
    </row>
    <row r="13" spans="1:9" ht="12.75" customHeight="1" x14ac:dyDescent="0.2">
      <c r="A13" s="10" t="s">
        <v>57</v>
      </c>
      <c r="B13" s="10" t="s">
        <v>58</v>
      </c>
      <c r="C13" s="134">
        <v>223499.31</v>
      </c>
      <c r="D13" s="11">
        <v>515700</v>
      </c>
      <c r="E13" s="11">
        <v>285479.93</v>
      </c>
      <c r="F13" s="11">
        <f t="shared" si="2"/>
        <v>230220.07</v>
      </c>
      <c r="G13" s="65">
        <f t="shared" si="0"/>
        <v>127.73190664436503</v>
      </c>
      <c r="H13" s="65">
        <f t="shared" si="1"/>
        <v>55.357752569323246</v>
      </c>
      <c r="I13" s="16"/>
    </row>
    <row r="14" spans="1:9" x14ac:dyDescent="0.2">
      <c r="A14" s="10" t="s">
        <v>59</v>
      </c>
      <c r="B14" s="10" t="s">
        <v>60</v>
      </c>
      <c r="C14" s="134">
        <v>180117.43</v>
      </c>
      <c r="D14" s="11">
        <v>426800</v>
      </c>
      <c r="E14" s="11">
        <v>235923.54</v>
      </c>
      <c r="F14" s="11">
        <f t="shared" si="2"/>
        <v>190876.46</v>
      </c>
      <c r="G14" s="65">
        <f t="shared" si="0"/>
        <v>130.98318136118198</v>
      </c>
      <c r="H14" s="65">
        <f t="shared" si="1"/>
        <v>55.277305529522025</v>
      </c>
      <c r="I14" s="16"/>
    </row>
    <row r="15" spans="1:9" ht="12.75" customHeight="1" x14ac:dyDescent="0.2">
      <c r="A15" s="10" t="s">
        <v>61</v>
      </c>
      <c r="B15" s="10" t="s">
        <v>62</v>
      </c>
      <c r="C15" s="134">
        <v>124265.91</v>
      </c>
      <c r="D15" s="11">
        <v>285900</v>
      </c>
      <c r="E15" s="11">
        <v>146741.70000000001</v>
      </c>
      <c r="F15" s="11">
        <f t="shared" si="2"/>
        <v>139158.29999999999</v>
      </c>
      <c r="G15" s="65">
        <f t="shared" si="0"/>
        <v>118.08685101167329</v>
      </c>
      <c r="H15" s="65">
        <f t="shared" si="1"/>
        <v>51.326232948583424</v>
      </c>
      <c r="I15" s="16"/>
    </row>
    <row r="16" spans="1:9" ht="12.75" customHeight="1" x14ac:dyDescent="0.2">
      <c r="A16" s="10" t="s">
        <v>63</v>
      </c>
      <c r="B16" s="10" t="s">
        <v>64</v>
      </c>
      <c r="C16" s="134">
        <v>0</v>
      </c>
      <c r="D16" s="11">
        <v>800</v>
      </c>
      <c r="E16" s="11">
        <v>516.47</v>
      </c>
      <c r="F16" s="11">
        <f t="shared" si="2"/>
        <v>283.52999999999997</v>
      </c>
      <c r="G16" s="65"/>
      <c r="H16" s="65">
        <f t="shared" si="1"/>
        <v>64.558750000000003</v>
      </c>
      <c r="I16" s="16"/>
    </row>
    <row r="17" spans="1:9" ht="12.75" customHeight="1" x14ac:dyDescent="0.2">
      <c r="A17" s="10" t="s">
        <v>65</v>
      </c>
      <c r="B17" s="10" t="s">
        <v>66</v>
      </c>
      <c r="C17" s="134">
        <v>55851.519999999997</v>
      </c>
      <c r="D17" s="11">
        <v>140100</v>
      </c>
      <c r="E17" s="11">
        <v>88665.37</v>
      </c>
      <c r="F17" s="11">
        <f t="shared" si="2"/>
        <v>51434.630000000005</v>
      </c>
      <c r="G17" s="65">
        <f t="shared" si="0"/>
        <v>158.75193727941513</v>
      </c>
      <c r="H17" s="65">
        <f t="shared" si="1"/>
        <v>63.287201998572442</v>
      </c>
      <c r="I17" s="16"/>
    </row>
    <row r="18" spans="1:9" ht="12.75" customHeight="1" x14ac:dyDescent="0.2">
      <c r="A18" s="10" t="s">
        <v>67</v>
      </c>
      <c r="B18" s="10" t="s">
        <v>68</v>
      </c>
      <c r="C18" s="134">
        <v>13680.05</v>
      </c>
      <c r="D18" s="11">
        <v>18000</v>
      </c>
      <c r="E18" s="11">
        <v>10564.82</v>
      </c>
      <c r="F18" s="11">
        <f t="shared" si="2"/>
        <v>7435.18</v>
      </c>
      <c r="G18" s="65">
        <f t="shared" si="0"/>
        <v>77.227934108427959</v>
      </c>
      <c r="H18" s="65">
        <f t="shared" si="1"/>
        <v>58.693444444444445</v>
      </c>
      <c r="I18" s="16"/>
    </row>
    <row r="19" spans="1:9" ht="12.75" customHeight="1" x14ac:dyDescent="0.2">
      <c r="A19" s="10" t="s">
        <v>69</v>
      </c>
      <c r="B19" s="10" t="s">
        <v>68</v>
      </c>
      <c r="C19" s="134">
        <v>13680.05</v>
      </c>
      <c r="D19" s="11">
        <v>18000</v>
      </c>
      <c r="E19" s="11">
        <v>10564.82</v>
      </c>
      <c r="F19" s="11">
        <f t="shared" si="2"/>
        <v>7435.18</v>
      </c>
      <c r="G19" s="65">
        <f t="shared" si="0"/>
        <v>77.227934108427959</v>
      </c>
      <c r="H19" s="65">
        <f t="shared" si="1"/>
        <v>58.693444444444445</v>
      </c>
      <c r="I19" s="16"/>
    </row>
    <row r="20" spans="1:9" x14ac:dyDescent="0.2">
      <c r="A20" s="10" t="s">
        <v>70</v>
      </c>
      <c r="B20" s="10" t="s">
        <v>71</v>
      </c>
      <c r="C20" s="134">
        <v>29701.83</v>
      </c>
      <c r="D20" s="11">
        <v>70900</v>
      </c>
      <c r="E20" s="11">
        <v>38991.57</v>
      </c>
      <c r="F20" s="11">
        <f t="shared" si="2"/>
        <v>31908.43</v>
      </c>
      <c r="G20" s="65">
        <f t="shared" si="0"/>
        <v>131.2766587109279</v>
      </c>
      <c r="H20" s="65">
        <f t="shared" si="1"/>
        <v>54.995162200282088</v>
      </c>
      <c r="I20" s="16"/>
    </row>
    <row r="21" spans="1:9" ht="12.75" customHeight="1" x14ac:dyDescent="0.2">
      <c r="A21" s="10" t="s">
        <v>72</v>
      </c>
      <c r="B21" s="10" t="s">
        <v>73</v>
      </c>
      <c r="C21" s="134">
        <v>29701.83</v>
      </c>
      <c r="D21" s="11">
        <v>70900</v>
      </c>
      <c r="E21" s="11">
        <v>38991.57</v>
      </c>
      <c r="F21" s="11">
        <f t="shared" si="2"/>
        <v>31908.43</v>
      </c>
      <c r="G21" s="65">
        <f t="shared" si="0"/>
        <v>131.2766587109279</v>
      </c>
      <c r="H21" s="65">
        <f t="shared" si="1"/>
        <v>54.995162200282088</v>
      </c>
      <c r="I21" s="16"/>
    </row>
    <row r="22" spans="1:9" x14ac:dyDescent="0.2">
      <c r="A22" s="10" t="s">
        <v>74</v>
      </c>
      <c r="B22" s="10" t="s">
        <v>75</v>
      </c>
      <c r="C22" s="134">
        <v>118825.96</v>
      </c>
      <c r="D22" s="11">
        <v>232350</v>
      </c>
      <c r="E22" s="11">
        <v>148726.96</v>
      </c>
      <c r="F22" s="11">
        <f t="shared" si="2"/>
        <v>83623.040000000008</v>
      </c>
      <c r="G22" s="65">
        <f t="shared" ref="G22:G77" si="3">E22/C22*100</f>
        <v>125.16369318623639</v>
      </c>
      <c r="H22" s="65">
        <f t="shared" ref="H22:H77" si="4">E22/D22*100</f>
        <v>64.009881644071442</v>
      </c>
      <c r="I22" s="16"/>
    </row>
    <row r="23" spans="1:9" ht="12.75" customHeight="1" x14ac:dyDescent="0.2">
      <c r="A23" s="10" t="s">
        <v>76</v>
      </c>
      <c r="B23" s="10" t="s">
        <v>77</v>
      </c>
      <c r="C23" s="134">
        <v>11048.07</v>
      </c>
      <c r="D23" s="11">
        <v>22900</v>
      </c>
      <c r="E23" s="11">
        <v>13817.69</v>
      </c>
      <c r="F23" s="11">
        <f t="shared" si="2"/>
        <v>9082.31</v>
      </c>
      <c r="G23" s="65">
        <f t="shared" si="3"/>
        <v>125.06881292388626</v>
      </c>
      <c r="H23" s="65">
        <f t="shared" si="4"/>
        <v>60.339257641921392</v>
      </c>
      <c r="I23" s="16"/>
    </row>
    <row r="24" spans="1:9" ht="12.75" customHeight="1" x14ac:dyDescent="0.2">
      <c r="A24" s="10" t="s">
        <v>78</v>
      </c>
      <c r="B24" s="10" t="s">
        <v>79</v>
      </c>
      <c r="C24" s="134">
        <v>1996.42</v>
      </c>
      <c r="D24" s="11">
        <v>5000</v>
      </c>
      <c r="E24" s="11">
        <v>4661.04</v>
      </c>
      <c r="F24" s="11">
        <f t="shared" si="2"/>
        <v>338.96000000000004</v>
      </c>
      <c r="G24" s="65">
        <f t="shared" si="3"/>
        <v>233.46991114094226</v>
      </c>
      <c r="H24" s="65">
        <f t="shared" si="4"/>
        <v>93.220799999999997</v>
      </c>
      <c r="I24" s="16"/>
    </row>
    <row r="25" spans="1:9" ht="12.75" customHeight="1" x14ac:dyDescent="0.2">
      <c r="A25" s="10" t="s">
        <v>80</v>
      </c>
      <c r="B25" s="10" t="s">
        <v>81</v>
      </c>
      <c r="C25" s="134">
        <v>7979.75</v>
      </c>
      <c r="D25" s="11">
        <v>15100</v>
      </c>
      <c r="E25" s="11">
        <v>7050.9</v>
      </c>
      <c r="F25" s="11">
        <f t="shared" si="2"/>
        <v>8049.1</v>
      </c>
      <c r="G25" s="65">
        <f t="shared" si="3"/>
        <v>88.359911024781482</v>
      </c>
      <c r="H25" s="65">
        <f t="shared" si="4"/>
        <v>46.694701986754964</v>
      </c>
      <c r="I25" s="16"/>
    </row>
    <row r="26" spans="1:9" ht="12.75" customHeight="1" x14ac:dyDescent="0.2">
      <c r="A26" s="10" t="s">
        <v>82</v>
      </c>
      <c r="B26" s="10" t="s">
        <v>83</v>
      </c>
      <c r="C26" s="134">
        <v>412.5</v>
      </c>
      <c r="D26" s="11">
        <v>2300</v>
      </c>
      <c r="E26" s="11">
        <v>2052.25</v>
      </c>
      <c r="F26" s="11">
        <f t="shared" si="2"/>
        <v>247.75</v>
      </c>
      <c r="G26" s="65">
        <f t="shared" si="3"/>
        <v>497.51515151515156</v>
      </c>
      <c r="H26" s="65">
        <f t="shared" si="4"/>
        <v>89.228260869565219</v>
      </c>
      <c r="I26" s="16"/>
    </row>
    <row r="27" spans="1:9" ht="12.75" customHeight="1" x14ac:dyDescent="0.2">
      <c r="A27" s="10" t="s">
        <v>84</v>
      </c>
      <c r="B27" s="10" t="s">
        <v>85</v>
      </c>
      <c r="C27" s="134">
        <v>659.4</v>
      </c>
      <c r="D27" s="11">
        <v>500</v>
      </c>
      <c r="E27" s="11">
        <v>53.5</v>
      </c>
      <c r="F27" s="11">
        <f t="shared" si="2"/>
        <v>446.5</v>
      </c>
      <c r="G27" s="65">
        <f t="shared" si="3"/>
        <v>8.113436457385502</v>
      </c>
      <c r="H27" s="65">
        <f t="shared" si="4"/>
        <v>10.7</v>
      </c>
      <c r="I27" s="16"/>
    </row>
    <row r="28" spans="1:9" ht="12.75" customHeight="1" x14ac:dyDescent="0.2">
      <c r="A28" s="10" t="s">
        <v>86</v>
      </c>
      <c r="B28" s="10" t="s">
        <v>87</v>
      </c>
      <c r="C28" s="134">
        <v>60288.15</v>
      </c>
      <c r="D28" s="11">
        <v>112500</v>
      </c>
      <c r="E28" s="11">
        <v>69503.08</v>
      </c>
      <c r="F28" s="11">
        <f t="shared" si="2"/>
        <v>42996.92</v>
      </c>
      <c r="G28" s="65">
        <f t="shared" ref="G28:G34" si="5">E28/C28*100</f>
        <v>115.28481136010973</v>
      </c>
      <c r="H28" s="65">
        <f t="shared" ref="H28:H34" si="6">E28/D28*100</f>
        <v>61.78051555555556</v>
      </c>
      <c r="I28" s="16"/>
    </row>
    <row r="29" spans="1:9" ht="12.75" customHeight="1" x14ac:dyDescent="0.2">
      <c r="A29" s="10" t="s">
        <v>88</v>
      </c>
      <c r="B29" s="10" t="s">
        <v>89</v>
      </c>
      <c r="C29" s="134">
        <v>7041.68</v>
      </c>
      <c r="D29" s="11">
        <v>11100</v>
      </c>
      <c r="E29" s="11">
        <v>7130.57</v>
      </c>
      <c r="F29" s="11">
        <f t="shared" si="2"/>
        <v>3969.4300000000003</v>
      </c>
      <c r="G29" s="65">
        <f t="shared" si="5"/>
        <v>101.26234080503515</v>
      </c>
      <c r="H29" s="65">
        <f t="shared" si="6"/>
        <v>64.239369369369371</v>
      </c>
      <c r="I29" s="16"/>
    </row>
    <row r="30" spans="1:9" x14ac:dyDescent="0.2">
      <c r="A30" s="10" t="s">
        <v>90</v>
      </c>
      <c r="B30" s="10" t="s">
        <v>91</v>
      </c>
      <c r="C30" s="134">
        <v>38789.89</v>
      </c>
      <c r="D30" s="11">
        <v>66800</v>
      </c>
      <c r="E30" s="11">
        <v>42868.81</v>
      </c>
      <c r="F30" s="11">
        <f t="shared" si="2"/>
        <v>23931.190000000002</v>
      </c>
      <c r="G30" s="65">
        <f t="shared" si="5"/>
        <v>110.51542038402273</v>
      </c>
      <c r="H30" s="65">
        <f t="shared" si="6"/>
        <v>64.17486526946108</v>
      </c>
      <c r="I30" s="16"/>
    </row>
    <row r="31" spans="1:9" x14ac:dyDescent="0.2">
      <c r="A31" s="10" t="s">
        <v>92</v>
      </c>
      <c r="B31" s="10" t="s">
        <v>93</v>
      </c>
      <c r="C31" s="134">
        <v>11077.54</v>
      </c>
      <c r="D31" s="11">
        <v>25200</v>
      </c>
      <c r="E31" s="11">
        <v>13128.6</v>
      </c>
      <c r="F31" s="11">
        <f t="shared" si="2"/>
        <v>12071.4</v>
      </c>
      <c r="G31" s="65">
        <f t="shared" si="5"/>
        <v>118.51548267936745</v>
      </c>
      <c r="H31" s="65">
        <f t="shared" si="6"/>
        <v>52.097619047619048</v>
      </c>
      <c r="I31" s="16"/>
    </row>
    <row r="32" spans="1:9" ht="12.75" customHeight="1" x14ac:dyDescent="0.2">
      <c r="A32" s="10" t="s">
        <v>94</v>
      </c>
      <c r="B32" s="10" t="s">
        <v>95</v>
      </c>
      <c r="C32" s="134">
        <v>1626.08</v>
      </c>
      <c r="D32" s="11">
        <v>3300</v>
      </c>
      <c r="E32" s="11">
        <v>1661.71</v>
      </c>
      <c r="F32" s="11">
        <f t="shared" si="2"/>
        <v>1638.29</v>
      </c>
      <c r="G32" s="65">
        <f t="shared" si="5"/>
        <v>102.19115910656302</v>
      </c>
      <c r="H32" s="65">
        <f t="shared" si="6"/>
        <v>50.354848484848489</v>
      </c>
      <c r="I32" s="16"/>
    </row>
    <row r="33" spans="1:9" ht="12.75" customHeight="1" x14ac:dyDescent="0.2">
      <c r="A33" s="10" t="s">
        <v>96</v>
      </c>
      <c r="B33" s="10" t="s">
        <v>97</v>
      </c>
      <c r="C33" s="134">
        <v>1586.38</v>
      </c>
      <c r="D33" s="11">
        <v>5400</v>
      </c>
      <c r="E33" s="11">
        <v>4295.6099999999997</v>
      </c>
      <c r="F33" s="11">
        <f t="shared" si="2"/>
        <v>1104.3900000000003</v>
      </c>
      <c r="G33" s="65">
        <f t="shared" si="5"/>
        <v>270.78064524262783</v>
      </c>
      <c r="H33" s="65">
        <f t="shared" si="6"/>
        <v>79.548333333333332</v>
      </c>
      <c r="I33" s="16"/>
    </row>
    <row r="34" spans="1:9" ht="12.75" customHeight="1" x14ac:dyDescent="0.2">
      <c r="A34" s="10" t="s">
        <v>98</v>
      </c>
      <c r="B34" s="10" t="s">
        <v>99</v>
      </c>
      <c r="C34" s="134">
        <v>166.58</v>
      </c>
      <c r="D34" s="11">
        <v>700</v>
      </c>
      <c r="E34" s="11">
        <v>417.78</v>
      </c>
      <c r="F34" s="11">
        <f t="shared" si="2"/>
        <v>282.22000000000003</v>
      </c>
      <c r="G34" s="65">
        <f t="shared" si="5"/>
        <v>250.79841517589142</v>
      </c>
      <c r="H34" s="65">
        <f t="shared" si="6"/>
        <v>59.682857142857138</v>
      </c>
      <c r="I34" s="16"/>
    </row>
    <row r="35" spans="1:9" x14ac:dyDescent="0.2">
      <c r="A35" s="10" t="s">
        <v>100</v>
      </c>
      <c r="B35" s="10" t="s">
        <v>101</v>
      </c>
      <c r="C35" s="134">
        <v>36056.81</v>
      </c>
      <c r="D35" s="11">
        <v>80050</v>
      </c>
      <c r="E35" s="11">
        <v>35136.67</v>
      </c>
      <c r="F35" s="11">
        <f t="shared" si="2"/>
        <v>44913.33</v>
      </c>
      <c r="G35" s="65">
        <f t="shared" si="3"/>
        <v>97.448082622949727</v>
      </c>
      <c r="H35" s="65">
        <f t="shared" si="4"/>
        <v>43.893404122423483</v>
      </c>
      <c r="I35" s="16"/>
    </row>
    <row r="36" spans="1:9" ht="12.75" customHeight="1" x14ac:dyDescent="0.2">
      <c r="A36" s="10" t="s">
        <v>102</v>
      </c>
      <c r="B36" s="10" t="s">
        <v>103</v>
      </c>
      <c r="C36" s="134">
        <v>1202.8599999999999</v>
      </c>
      <c r="D36" s="11">
        <v>9400</v>
      </c>
      <c r="E36" s="11">
        <v>1886.47</v>
      </c>
      <c r="F36" s="11">
        <f t="shared" si="2"/>
        <v>7513.53</v>
      </c>
      <c r="G36" s="65">
        <f t="shared" si="3"/>
        <v>156.83205028016562</v>
      </c>
      <c r="H36" s="65">
        <f t="shared" si="4"/>
        <v>20.068829787234044</v>
      </c>
      <c r="I36" s="16"/>
    </row>
    <row r="37" spans="1:9" ht="12.75" customHeight="1" x14ac:dyDescent="0.2">
      <c r="A37" s="10" t="s">
        <v>104</v>
      </c>
      <c r="B37" s="10" t="s">
        <v>105</v>
      </c>
      <c r="C37" s="134">
        <v>4932</v>
      </c>
      <c r="D37" s="11">
        <v>11300</v>
      </c>
      <c r="E37" s="11">
        <v>2739.55</v>
      </c>
      <c r="F37" s="11">
        <f t="shared" si="2"/>
        <v>8560.4500000000007</v>
      </c>
      <c r="G37" s="65">
        <f t="shared" si="3"/>
        <v>55.546431467964318</v>
      </c>
      <c r="H37" s="65">
        <f t="shared" si="4"/>
        <v>24.243805309734515</v>
      </c>
      <c r="I37" s="16"/>
    </row>
    <row r="38" spans="1:9" ht="12.75" customHeight="1" x14ac:dyDescent="0.2">
      <c r="A38" s="10" t="s">
        <v>106</v>
      </c>
      <c r="B38" s="10" t="s">
        <v>107</v>
      </c>
      <c r="C38" s="134">
        <v>63.72</v>
      </c>
      <c r="D38" s="11">
        <v>300</v>
      </c>
      <c r="E38" s="11">
        <v>63.72</v>
      </c>
      <c r="F38" s="11">
        <f t="shared" si="2"/>
        <v>236.28</v>
      </c>
      <c r="G38" s="65">
        <f t="shared" si="3"/>
        <v>100</v>
      </c>
      <c r="H38" s="65">
        <f t="shared" si="4"/>
        <v>21.240000000000002</v>
      </c>
      <c r="I38" s="16"/>
    </row>
    <row r="39" spans="1:9" x14ac:dyDescent="0.2">
      <c r="A39" s="10" t="s">
        <v>108</v>
      </c>
      <c r="B39" s="10" t="s">
        <v>109</v>
      </c>
      <c r="C39" s="134">
        <v>6433.23</v>
      </c>
      <c r="D39" s="11">
        <v>13800</v>
      </c>
      <c r="E39" s="11">
        <v>8183.6</v>
      </c>
      <c r="F39" s="11">
        <f t="shared" si="2"/>
        <v>5616.4</v>
      </c>
      <c r="G39" s="65">
        <f t="shared" si="3"/>
        <v>127.20826085807597</v>
      </c>
      <c r="H39" s="65">
        <f t="shared" si="4"/>
        <v>59.301449275362316</v>
      </c>
      <c r="I39" s="16"/>
    </row>
    <row r="40" spans="1:9" ht="12.75" customHeight="1" x14ac:dyDescent="0.2">
      <c r="A40" s="10" t="s">
        <v>110</v>
      </c>
      <c r="B40" s="10" t="s">
        <v>111</v>
      </c>
      <c r="C40" s="134">
        <v>1259.6500000000001</v>
      </c>
      <c r="D40" s="11">
        <v>1200</v>
      </c>
      <c r="E40" s="11">
        <v>913.69</v>
      </c>
      <c r="F40" s="11">
        <f t="shared" si="2"/>
        <v>286.30999999999995</v>
      </c>
      <c r="G40" s="65">
        <f t="shared" si="3"/>
        <v>72.5352280395348</v>
      </c>
      <c r="H40" s="65">
        <f t="shared" si="4"/>
        <v>76.140833333333333</v>
      </c>
      <c r="I40" s="24"/>
    </row>
    <row r="41" spans="1:9" ht="12.75" customHeight="1" x14ac:dyDescent="0.2">
      <c r="A41" s="10" t="s">
        <v>112</v>
      </c>
      <c r="B41" s="10" t="s">
        <v>113</v>
      </c>
      <c r="C41" s="134">
        <v>418.5</v>
      </c>
      <c r="D41" s="11">
        <v>2600</v>
      </c>
      <c r="E41" s="11">
        <v>1484.5</v>
      </c>
      <c r="F41" s="11">
        <f t="shared" si="2"/>
        <v>1115.5</v>
      </c>
      <c r="G41" s="65">
        <f t="shared" si="3"/>
        <v>354.71923536439664</v>
      </c>
      <c r="H41" s="65">
        <f t="shared" si="4"/>
        <v>57.09615384615384</v>
      </c>
      <c r="I41" s="16"/>
    </row>
    <row r="42" spans="1:9" ht="12.75" customHeight="1" x14ac:dyDescent="0.2">
      <c r="A42" s="10" t="s">
        <v>114</v>
      </c>
      <c r="B42" s="10" t="s">
        <v>115</v>
      </c>
      <c r="C42" s="134">
        <v>14759.78</v>
      </c>
      <c r="D42" s="11">
        <v>20100</v>
      </c>
      <c r="E42" s="11">
        <v>16110.83</v>
      </c>
      <c r="F42" s="11">
        <f t="shared" si="2"/>
        <v>3989.17</v>
      </c>
      <c r="G42" s="65">
        <f t="shared" si="3"/>
        <v>109.15359172020177</v>
      </c>
      <c r="H42" s="65">
        <f t="shared" si="4"/>
        <v>80.153383084577115</v>
      </c>
      <c r="I42" s="16"/>
    </row>
    <row r="43" spans="1:9" x14ac:dyDescent="0.2">
      <c r="A43" s="10" t="s">
        <v>116</v>
      </c>
      <c r="B43" s="10" t="s">
        <v>117</v>
      </c>
      <c r="C43" s="134">
        <v>4506.8100000000004</v>
      </c>
      <c r="D43" s="11">
        <v>6300</v>
      </c>
      <c r="E43" s="11">
        <v>2757.35</v>
      </c>
      <c r="F43" s="11">
        <f t="shared" si="2"/>
        <v>3542.65</v>
      </c>
      <c r="G43" s="65">
        <f t="shared" si="3"/>
        <v>61.18185590251197</v>
      </c>
      <c r="H43" s="65">
        <f t="shared" si="4"/>
        <v>43.767460317460319</v>
      </c>
      <c r="I43" s="16"/>
    </row>
    <row r="44" spans="1:9" x14ac:dyDescent="0.2">
      <c r="A44" s="10" t="s">
        <v>118</v>
      </c>
      <c r="B44" s="10" t="s">
        <v>119</v>
      </c>
      <c r="C44" s="134">
        <v>2480.2600000000002</v>
      </c>
      <c r="D44" s="11">
        <v>15050</v>
      </c>
      <c r="E44" s="11">
        <v>996.96</v>
      </c>
      <c r="F44" s="11">
        <f t="shared" si="2"/>
        <v>14053.04</v>
      </c>
      <c r="G44" s="65">
        <f t="shared" si="3"/>
        <v>40.195785925669078</v>
      </c>
      <c r="H44" s="65">
        <f t="shared" si="4"/>
        <v>6.624318936877077</v>
      </c>
      <c r="I44" s="16"/>
    </row>
    <row r="45" spans="1:9" ht="12.75" customHeight="1" x14ac:dyDescent="0.2">
      <c r="A45" s="10" t="s">
        <v>120</v>
      </c>
      <c r="B45" s="10" t="s">
        <v>121</v>
      </c>
      <c r="C45" s="134">
        <v>11432.93</v>
      </c>
      <c r="D45" s="11">
        <v>16900</v>
      </c>
      <c r="E45" s="11">
        <v>30269.52</v>
      </c>
      <c r="F45" s="11">
        <f t="shared" si="2"/>
        <v>-13369.52</v>
      </c>
      <c r="G45" s="65">
        <f t="shared" si="3"/>
        <v>264.75732817396766</v>
      </c>
      <c r="H45" s="65">
        <f t="shared" si="4"/>
        <v>179.10958579881657</v>
      </c>
      <c r="I45" s="16"/>
    </row>
    <row r="46" spans="1:9" ht="12.75" customHeight="1" x14ac:dyDescent="0.2">
      <c r="A46" s="10" t="s">
        <v>122</v>
      </c>
      <c r="B46" s="10" t="s">
        <v>123</v>
      </c>
      <c r="C46" s="134">
        <v>1132.28</v>
      </c>
      <c r="D46" s="11">
        <v>2600</v>
      </c>
      <c r="E46" s="11">
        <v>822.14</v>
      </c>
      <c r="F46" s="11">
        <f t="shared" si="2"/>
        <v>1777.8600000000001</v>
      </c>
      <c r="G46" s="65">
        <f t="shared" si="3"/>
        <v>72.609248595753712</v>
      </c>
      <c r="H46" s="65">
        <f t="shared" si="4"/>
        <v>31.620769230769231</v>
      </c>
      <c r="I46" s="16"/>
    </row>
    <row r="47" spans="1:9" x14ac:dyDescent="0.2">
      <c r="A47" s="10" t="s">
        <v>124</v>
      </c>
      <c r="B47" s="10" t="s">
        <v>125</v>
      </c>
      <c r="C47" s="134">
        <v>0</v>
      </c>
      <c r="D47" s="11">
        <v>1100</v>
      </c>
      <c r="E47" s="11">
        <v>0</v>
      </c>
      <c r="F47" s="11">
        <f t="shared" si="2"/>
        <v>1100</v>
      </c>
      <c r="G47" s="65"/>
      <c r="H47" s="65">
        <f t="shared" si="4"/>
        <v>0</v>
      </c>
      <c r="I47" s="16"/>
    </row>
    <row r="48" spans="1:9" x14ac:dyDescent="0.2">
      <c r="A48" s="10" t="s">
        <v>126</v>
      </c>
      <c r="B48" s="10" t="s">
        <v>127</v>
      </c>
      <c r="C48" s="134">
        <v>65.650000000000006</v>
      </c>
      <c r="D48" s="11">
        <v>700</v>
      </c>
      <c r="E48" s="11">
        <v>0</v>
      </c>
      <c r="F48" s="11">
        <f t="shared" si="2"/>
        <v>700</v>
      </c>
      <c r="G48" s="65">
        <f t="shared" si="3"/>
        <v>0</v>
      </c>
      <c r="H48" s="65">
        <f t="shared" si="4"/>
        <v>0</v>
      </c>
      <c r="I48" s="16"/>
    </row>
    <row r="49" spans="1:9" x14ac:dyDescent="0.2">
      <c r="A49" s="10" t="s">
        <v>128</v>
      </c>
      <c r="B49" s="10" t="s">
        <v>129</v>
      </c>
      <c r="C49" s="134">
        <v>235</v>
      </c>
      <c r="D49" s="11">
        <v>450</v>
      </c>
      <c r="E49" s="11">
        <v>190</v>
      </c>
      <c r="F49" s="11">
        <f t="shared" si="2"/>
        <v>260</v>
      </c>
      <c r="G49" s="65">
        <f t="shared" si="3"/>
        <v>80.851063829787222</v>
      </c>
      <c r="H49" s="65">
        <f t="shared" si="4"/>
        <v>42.222222222222221</v>
      </c>
      <c r="I49" s="16"/>
    </row>
    <row r="50" spans="1:9" x14ac:dyDescent="0.2">
      <c r="A50" s="10" t="s">
        <v>130</v>
      </c>
      <c r="B50" s="10" t="s">
        <v>131</v>
      </c>
      <c r="C50" s="134">
        <v>140</v>
      </c>
      <c r="D50" s="11">
        <v>3700</v>
      </c>
      <c r="E50" s="11">
        <v>205.44</v>
      </c>
      <c r="F50" s="11">
        <f t="shared" si="2"/>
        <v>3494.56</v>
      </c>
      <c r="G50" s="65">
        <f t="shared" si="3"/>
        <v>146.74285714285713</v>
      </c>
      <c r="H50" s="65">
        <f t="shared" si="4"/>
        <v>5.5524324324324326</v>
      </c>
      <c r="I50" s="16"/>
    </row>
    <row r="51" spans="1:9" ht="12.75" customHeight="1" x14ac:dyDescent="0.2">
      <c r="A51" s="10" t="s">
        <v>132</v>
      </c>
      <c r="B51" s="10" t="s">
        <v>133</v>
      </c>
      <c r="C51" s="134">
        <v>0</v>
      </c>
      <c r="D51" s="11">
        <v>0</v>
      </c>
      <c r="E51" s="11">
        <v>0</v>
      </c>
      <c r="F51" s="11">
        <f t="shared" si="2"/>
        <v>0</v>
      </c>
      <c r="G51" s="65"/>
      <c r="H51" s="65"/>
      <c r="I51" s="16"/>
    </row>
    <row r="52" spans="1:9" ht="12.75" customHeight="1" x14ac:dyDescent="0.2">
      <c r="A52" s="10" t="s">
        <v>134</v>
      </c>
      <c r="B52" s="10" t="s">
        <v>121</v>
      </c>
      <c r="C52" s="134">
        <v>9860</v>
      </c>
      <c r="D52" s="11">
        <v>8350</v>
      </c>
      <c r="E52" s="11">
        <v>29051.94</v>
      </c>
      <c r="F52" s="11">
        <f t="shared" si="2"/>
        <v>-20701.939999999999</v>
      </c>
      <c r="G52" s="65">
        <f t="shared" si="3"/>
        <v>294.64442190669371</v>
      </c>
      <c r="H52" s="65">
        <f t="shared" si="4"/>
        <v>347.92742514970058</v>
      </c>
      <c r="I52" s="16"/>
    </row>
    <row r="53" spans="1:9" x14ac:dyDescent="0.2">
      <c r="A53" s="10" t="s">
        <v>135</v>
      </c>
      <c r="B53" s="10" t="s">
        <v>136</v>
      </c>
      <c r="C53" s="134">
        <v>507.79</v>
      </c>
      <c r="D53" s="11">
        <v>1400</v>
      </c>
      <c r="E53" s="11">
        <v>577.13</v>
      </c>
      <c r="F53" s="11">
        <f t="shared" si="2"/>
        <v>822.87</v>
      </c>
      <c r="G53" s="65">
        <f t="shared" si="3"/>
        <v>113.65525118651409</v>
      </c>
      <c r="H53" s="65">
        <f t="shared" si="4"/>
        <v>41.223571428571425</v>
      </c>
      <c r="I53" s="16"/>
    </row>
    <row r="54" spans="1:9" ht="12.75" customHeight="1" x14ac:dyDescent="0.2">
      <c r="A54" s="10" t="s">
        <v>137</v>
      </c>
      <c r="B54" s="10" t="s">
        <v>138</v>
      </c>
      <c r="C54" s="134">
        <v>507.79</v>
      </c>
      <c r="D54" s="11">
        <v>1400</v>
      </c>
      <c r="E54" s="11">
        <v>577.13</v>
      </c>
      <c r="F54" s="11">
        <f t="shared" si="2"/>
        <v>822.87</v>
      </c>
      <c r="G54" s="65">
        <f t="shared" si="3"/>
        <v>113.65525118651409</v>
      </c>
      <c r="H54" s="65">
        <f t="shared" si="4"/>
        <v>41.223571428571425</v>
      </c>
      <c r="I54" s="16"/>
    </row>
    <row r="55" spans="1:9" ht="12.75" customHeight="1" x14ac:dyDescent="0.2">
      <c r="A55" s="10" t="s">
        <v>139</v>
      </c>
      <c r="B55" s="10" t="s">
        <v>140</v>
      </c>
      <c r="C55" s="134">
        <v>507.79</v>
      </c>
      <c r="D55" s="11">
        <v>1200</v>
      </c>
      <c r="E55" s="11">
        <v>566.66</v>
      </c>
      <c r="F55" s="11">
        <f t="shared" si="2"/>
        <v>633.34</v>
      </c>
      <c r="G55" s="65">
        <f t="shared" si="3"/>
        <v>111.59337521416333</v>
      </c>
      <c r="H55" s="65">
        <f t="shared" si="4"/>
        <v>47.221666666666664</v>
      </c>
      <c r="I55" s="16"/>
    </row>
    <row r="56" spans="1:9" ht="12.75" customHeight="1" x14ac:dyDescent="0.2">
      <c r="A56" s="10" t="s">
        <v>141</v>
      </c>
      <c r="B56" s="10" t="s">
        <v>142</v>
      </c>
      <c r="C56" s="134">
        <v>0</v>
      </c>
      <c r="D56" s="11">
        <v>0</v>
      </c>
      <c r="E56" s="11">
        <v>0</v>
      </c>
      <c r="F56" s="11">
        <f t="shared" si="2"/>
        <v>0</v>
      </c>
      <c r="G56" s="65"/>
      <c r="H56" s="65"/>
      <c r="I56" s="16"/>
    </row>
    <row r="57" spans="1:9" x14ac:dyDescent="0.2">
      <c r="A57" s="10" t="s">
        <v>143</v>
      </c>
      <c r="B57" s="10" t="s">
        <v>144</v>
      </c>
      <c r="C57" s="134">
        <v>0</v>
      </c>
      <c r="D57" s="11">
        <v>150</v>
      </c>
      <c r="E57" s="11">
        <v>10.47</v>
      </c>
      <c r="F57" s="11">
        <f t="shared" si="2"/>
        <v>139.53</v>
      </c>
      <c r="G57" s="65"/>
      <c r="H57" s="65">
        <f t="shared" si="4"/>
        <v>6.98</v>
      </c>
      <c r="I57" s="16"/>
    </row>
    <row r="58" spans="1:9" ht="12.75" customHeight="1" x14ac:dyDescent="0.2">
      <c r="A58" s="10" t="s">
        <v>145</v>
      </c>
      <c r="B58" s="10" t="s">
        <v>146</v>
      </c>
      <c r="C58" s="134">
        <v>0</v>
      </c>
      <c r="D58" s="11">
        <v>50</v>
      </c>
      <c r="E58" s="11">
        <v>0</v>
      </c>
      <c r="F58" s="11">
        <f t="shared" si="2"/>
        <v>50</v>
      </c>
      <c r="G58" s="65"/>
      <c r="H58" s="65">
        <f t="shared" si="4"/>
        <v>0</v>
      </c>
      <c r="I58" s="16"/>
    </row>
    <row r="59" spans="1:9" x14ac:dyDescent="0.2">
      <c r="A59" s="10" t="s">
        <v>147</v>
      </c>
      <c r="B59" s="10" t="s">
        <v>148</v>
      </c>
      <c r="C59" s="134">
        <v>0</v>
      </c>
      <c r="D59" s="11">
        <v>0</v>
      </c>
      <c r="E59" s="11">
        <v>0</v>
      </c>
      <c r="F59" s="11">
        <f t="shared" si="2"/>
        <v>0</v>
      </c>
      <c r="G59" s="65"/>
      <c r="H59" s="65"/>
      <c r="I59" s="16"/>
    </row>
    <row r="60" spans="1:9" x14ac:dyDescent="0.2">
      <c r="A60" s="10" t="s">
        <v>149</v>
      </c>
      <c r="B60" s="10" t="s">
        <v>56</v>
      </c>
      <c r="C60" s="134">
        <v>0</v>
      </c>
      <c r="D60" s="11">
        <v>0</v>
      </c>
      <c r="E60" s="11">
        <v>0</v>
      </c>
      <c r="F60" s="11">
        <f t="shared" si="2"/>
        <v>0</v>
      </c>
      <c r="G60" s="65"/>
      <c r="H60" s="65"/>
      <c r="I60" s="16"/>
    </row>
    <row r="61" spans="1:9" ht="12.75" customHeight="1" x14ac:dyDescent="0.2">
      <c r="A61" s="10" t="s">
        <v>150</v>
      </c>
      <c r="B61" s="10" t="s">
        <v>151</v>
      </c>
      <c r="C61" s="134">
        <v>0</v>
      </c>
      <c r="D61" s="11">
        <v>0</v>
      </c>
      <c r="E61" s="11">
        <v>0</v>
      </c>
      <c r="F61" s="11">
        <f t="shared" si="2"/>
        <v>0</v>
      </c>
      <c r="G61" s="65"/>
      <c r="H61" s="65"/>
      <c r="I61" s="16"/>
    </row>
    <row r="62" spans="1:9" ht="12.75" customHeight="1" x14ac:dyDescent="0.2">
      <c r="A62" s="10" t="s">
        <v>152</v>
      </c>
      <c r="B62" s="10" t="s">
        <v>153</v>
      </c>
      <c r="C62" s="134">
        <v>0</v>
      </c>
      <c r="D62" s="11">
        <v>0</v>
      </c>
      <c r="E62" s="11">
        <v>0</v>
      </c>
      <c r="F62" s="11">
        <f t="shared" si="2"/>
        <v>0</v>
      </c>
      <c r="G62" s="65"/>
      <c r="H62" s="65"/>
      <c r="I62" s="16"/>
    </row>
    <row r="63" spans="1:9" ht="12.75" customHeight="1" x14ac:dyDescent="0.2">
      <c r="A63" s="10" t="s">
        <v>15</v>
      </c>
      <c r="B63" s="10" t="s">
        <v>16</v>
      </c>
      <c r="C63" s="134">
        <v>30059.72</v>
      </c>
      <c r="D63" s="11">
        <v>12100</v>
      </c>
      <c r="E63" s="11">
        <v>6699.82</v>
      </c>
      <c r="F63" s="11">
        <f t="shared" si="2"/>
        <v>5400.18</v>
      </c>
      <c r="G63" s="65">
        <f t="shared" si="3"/>
        <v>22.288364628812243</v>
      </c>
      <c r="H63" s="65">
        <f t="shared" si="4"/>
        <v>55.370413223140488</v>
      </c>
      <c r="I63" s="16"/>
    </row>
    <row r="64" spans="1:9" ht="12.75" customHeight="1" x14ac:dyDescent="0.2">
      <c r="A64" s="10" t="s">
        <v>154</v>
      </c>
      <c r="B64" s="10" t="s">
        <v>155</v>
      </c>
      <c r="C64" s="134">
        <v>0</v>
      </c>
      <c r="D64" s="11">
        <v>0</v>
      </c>
      <c r="E64" s="11">
        <v>0</v>
      </c>
      <c r="F64" s="11">
        <f t="shared" si="2"/>
        <v>0</v>
      </c>
      <c r="G64" s="65"/>
      <c r="H64" s="65"/>
      <c r="I64" s="16"/>
    </row>
    <row r="65" spans="1:9" ht="12.75" customHeight="1" x14ac:dyDescent="0.2">
      <c r="A65" s="10" t="s">
        <v>156</v>
      </c>
      <c r="B65" s="10" t="s">
        <v>157</v>
      </c>
      <c r="C65" s="134">
        <v>0</v>
      </c>
      <c r="D65" s="11">
        <v>0</v>
      </c>
      <c r="E65" s="11">
        <v>0</v>
      </c>
      <c r="F65" s="11">
        <f t="shared" si="2"/>
        <v>0</v>
      </c>
      <c r="G65" s="65"/>
      <c r="H65" s="65"/>
      <c r="I65" s="16"/>
    </row>
    <row r="66" spans="1:9" x14ac:dyDescent="0.2">
      <c r="A66" s="10" t="s">
        <v>158</v>
      </c>
      <c r="B66" s="10" t="s">
        <v>159</v>
      </c>
      <c r="C66" s="134">
        <v>0</v>
      </c>
      <c r="D66" s="11">
        <v>0</v>
      </c>
      <c r="E66" s="11">
        <v>0</v>
      </c>
      <c r="F66" s="11">
        <f t="shared" si="2"/>
        <v>0</v>
      </c>
      <c r="G66" s="65"/>
      <c r="H66" s="65"/>
      <c r="I66" s="16"/>
    </row>
    <row r="67" spans="1:9" ht="12.75" customHeight="1" x14ac:dyDescent="0.2">
      <c r="A67" s="10" t="s">
        <v>160</v>
      </c>
      <c r="B67" s="10" t="s">
        <v>161</v>
      </c>
      <c r="C67" s="134">
        <v>30059.72</v>
      </c>
      <c r="D67" s="11">
        <v>12100</v>
      </c>
      <c r="E67" s="11">
        <v>6699.82</v>
      </c>
      <c r="F67" s="11">
        <f t="shared" si="2"/>
        <v>5400.18</v>
      </c>
      <c r="G67" s="65">
        <f t="shared" si="3"/>
        <v>22.288364628812243</v>
      </c>
      <c r="H67" s="65">
        <f t="shared" si="4"/>
        <v>55.370413223140488</v>
      </c>
      <c r="I67" s="16"/>
    </row>
    <row r="68" spans="1:9" x14ac:dyDescent="0.2">
      <c r="A68" s="10" t="s">
        <v>162</v>
      </c>
      <c r="B68" s="10" t="s">
        <v>163</v>
      </c>
      <c r="C68" s="134">
        <v>0</v>
      </c>
      <c r="D68" s="11">
        <v>0</v>
      </c>
      <c r="E68" s="11">
        <v>0</v>
      </c>
      <c r="F68" s="11">
        <f t="shared" si="2"/>
        <v>0</v>
      </c>
      <c r="G68" s="65"/>
      <c r="H68" s="65"/>
      <c r="I68" s="16"/>
    </row>
    <row r="69" spans="1:9" x14ac:dyDescent="0.2">
      <c r="A69" s="10" t="s">
        <v>164</v>
      </c>
      <c r="B69" s="10" t="s">
        <v>165</v>
      </c>
      <c r="C69" s="134">
        <v>0</v>
      </c>
      <c r="D69" s="11">
        <v>0</v>
      </c>
      <c r="E69" s="11">
        <v>0</v>
      </c>
      <c r="F69" s="11">
        <f t="shared" si="2"/>
        <v>0</v>
      </c>
      <c r="G69" s="65"/>
      <c r="H69" s="65"/>
      <c r="I69" s="16"/>
    </row>
    <row r="70" spans="1:9" ht="12.75" customHeight="1" x14ac:dyDescent="0.2">
      <c r="A70" s="10" t="s">
        <v>166</v>
      </c>
      <c r="B70" s="10" t="s">
        <v>167</v>
      </c>
      <c r="C70" s="134">
        <v>30026.54</v>
      </c>
      <c r="D70" s="11">
        <v>11300</v>
      </c>
      <c r="E70" s="11">
        <v>6699.82</v>
      </c>
      <c r="F70" s="11">
        <f t="shared" si="2"/>
        <v>4600.18</v>
      </c>
      <c r="G70" s="65">
        <f t="shared" si="3"/>
        <v>22.312993771510136</v>
      </c>
      <c r="H70" s="65">
        <f t="shared" si="4"/>
        <v>59.290442477876105</v>
      </c>
      <c r="I70" s="16"/>
    </row>
    <row r="71" spans="1:9" ht="12.75" customHeight="1" x14ac:dyDescent="0.2">
      <c r="A71" s="10" t="s">
        <v>168</v>
      </c>
      <c r="B71" s="10" t="s">
        <v>169</v>
      </c>
      <c r="C71" s="134">
        <v>497.84</v>
      </c>
      <c r="D71" s="11">
        <v>6400</v>
      </c>
      <c r="E71" s="11">
        <v>820.05</v>
      </c>
      <c r="F71" s="11">
        <f t="shared" si="2"/>
        <v>5579.95</v>
      </c>
      <c r="G71" s="65">
        <f t="shared" si="3"/>
        <v>164.72159730033746</v>
      </c>
      <c r="H71" s="65">
        <f t="shared" si="4"/>
        <v>12.813281249999999</v>
      </c>
      <c r="I71" s="16"/>
    </row>
    <row r="72" spans="1:9" ht="12.75" customHeight="1" x14ac:dyDescent="0.2">
      <c r="A72" s="10" t="s">
        <v>170</v>
      </c>
      <c r="B72" s="10" t="s">
        <v>171</v>
      </c>
      <c r="C72" s="134">
        <v>0</v>
      </c>
      <c r="D72" s="11">
        <v>800</v>
      </c>
      <c r="E72" s="11">
        <v>799.97</v>
      </c>
      <c r="F72" s="11">
        <f t="shared" si="2"/>
        <v>2.9999999999972715E-2</v>
      </c>
      <c r="G72" s="65"/>
      <c r="H72" s="65">
        <f t="shared" si="4"/>
        <v>99.996250000000003</v>
      </c>
      <c r="I72" s="16"/>
    </row>
    <row r="73" spans="1:9" s="118" customFormat="1" ht="12.75" customHeight="1" x14ac:dyDescent="0.2">
      <c r="A73" s="10">
        <v>4226</v>
      </c>
      <c r="B73" s="10" t="s">
        <v>248</v>
      </c>
      <c r="C73" s="134">
        <v>0</v>
      </c>
      <c r="D73" s="11">
        <v>500</v>
      </c>
      <c r="E73" s="11">
        <v>0</v>
      </c>
      <c r="F73" s="120">
        <f t="shared" si="2"/>
        <v>500</v>
      </c>
      <c r="G73" s="65"/>
      <c r="H73" s="65">
        <f t="shared" ref="H73" si="7">E73/D73*100</f>
        <v>0</v>
      </c>
      <c r="I73" s="16"/>
    </row>
    <row r="74" spans="1:9" ht="12.75" customHeight="1" x14ac:dyDescent="0.2">
      <c r="A74" s="10" t="s">
        <v>172</v>
      </c>
      <c r="B74" s="10" t="s">
        <v>173</v>
      </c>
      <c r="C74" s="134">
        <v>29528.7</v>
      </c>
      <c r="D74" s="11">
        <v>3600</v>
      </c>
      <c r="E74" s="11">
        <v>5079.8</v>
      </c>
      <c r="F74" s="11">
        <f t="shared" si="2"/>
        <v>-1479.8000000000002</v>
      </c>
      <c r="G74" s="65">
        <f t="shared" si="3"/>
        <v>17.202924612326314</v>
      </c>
      <c r="H74" s="65">
        <f t="shared" si="4"/>
        <v>141.10555555555555</v>
      </c>
      <c r="I74" s="16"/>
    </row>
    <row r="75" spans="1:9" ht="12.75" customHeight="1" x14ac:dyDescent="0.2">
      <c r="A75" s="10" t="s">
        <v>174</v>
      </c>
      <c r="B75" s="10" t="s">
        <v>175</v>
      </c>
      <c r="C75" s="134">
        <v>33.18</v>
      </c>
      <c r="D75" s="11">
        <v>800</v>
      </c>
      <c r="E75" s="11">
        <v>0</v>
      </c>
      <c r="F75" s="11">
        <f t="shared" si="2"/>
        <v>800</v>
      </c>
      <c r="G75" s="65">
        <f t="shared" si="3"/>
        <v>0</v>
      </c>
      <c r="H75" s="65">
        <f t="shared" si="4"/>
        <v>0</v>
      </c>
      <c r="I75" s="16"/>
    </row>
    <row r="76" spans="1:9" ht="12.75" customHeight="1" x14ac:dyDescent="0.2">
      <c r="A76" s="10" t="s">
        <v>176</v>
      </c>
      <c r="B76" s="10" t="s">
        <v>177</v>
      </c>
      <c r="C76" s="134">
        <v>33.18</v>
      </c>
      <c r="D76" s="11">
        <v>800</v>
      </c>
      <c r="E76" s="11">
        <v>0</v>
      </c>
      <c r="F76" s="11">
        <f t="shared" ref="F76:F79" si="8">D76-E76</f>
        <v>800</v>
      </c>
      <c r="G76" s="65">
        <f t="shared" si="3"/>
        <v>0</v>
      </c>
      <c r="H76" s="65">
        <f t="shared" si="4"/>
        <v>0</v>
      </c>
      <c r="I76" s="16"/>
    </row>
    <row r="77" spans="1:9" x14ac:dyDescent="0.2">
      <c r="A77" s="10" t="s">
        <v>178</v>
      </c>
      <c r="B77" s="10" t="s">
        <v>179</v>
      </c>
      <c r="C77" s="134">
        <v>0</v>
      </c>
      <c r="D77" s="11">
        <v>0</v>
      </c>
      <c r="E77" s="11">
        <v>0</v>
      </c>
      <c r="F77" s="11">
        <f t="shared" si="8"/>
        <v>0</v>
      </c>
      <c r="G77" s="65"/>
      <c r="H77" s="65"/>
      <c r="I77" s="16"/>
    </row>
    <row r="78" spans="1:9" ht="12.75" customHeight="1" x14ac:dyDescent="0.2">
      <c r="A78" s="10" t="s">
        <v>180</v>
      </c>
      <c r="B78" s="10" t="s">
        <v>181</v>
      </c>
      <c r="C78" s="134">
        <v>0</v>
      </c>
      <c r="D78" s="11">
        <v>0</v>
      </c>
      <c r="E78" s="11">
        <v>0</v>
      </c>
      <c r="F78" s="11">
        <f t="shared" si="8"/>
        <v>0</v>
      </c>
      <c r="G78" s="65"/>
      <c r="H78" s="65"/>
    </row>
    <row r="79" spans="1:9" ht="12.75" customHeight="1" x14ac:dyDescent="0.2">
      <c r="A79" s="10" t="s">
        <v>182</v>
      </c>
      <c r="B79" s="10" t="s">
        <v>181</v>
      </c>
      <c r="C79" s="134">
        <v>0</v>
      </c>
      <c r="D79" s="11">
        <v>0</v>
      </c>
      <c r="E79" s="11">
        <v>0</v>
      </c>
      <c r="F79" s="11">
        <f t="shared" si="8"/>
        <v>0</v>
      </c>
      <c r="G79" s="65"/>
      <c r="H79" s="65"/>
    </row>
    <row r="80" spans="1:9" x14ac:dyDescent="0.2">
      <c r="C80" s="135"/>
    </row>
    <row r="81" spans="3:3" x14ac:dyDescent="0.2">
      <c r="C81" s="135"/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1.0416666666666666E-2" bottom="1.0416666666666666E-2" header="0" footer="0"/>
  <pageSetup paperSize="9" orientation="landscape" r:id="rId1"/>
  <headerFooter alignWithMargins="0"/>
  <ignoredErrors>
    <ignoredError sqref="A74:A79 A12:A72" numberStoredAsText="1"/>
    <ignoredError sqref="H11 E11 F11 C11 F12:F79" unlockedFormula="1"/>
    <ignoredError sqref="G11 D11" evalError="1" unlockedFormula="1"/>
    <ignoredError sqref="G74:H76 H16:H17 H52:H55 G12:G15 G63 H63 H57:H58 G52:G55 G67 H67 G70:G71 H70:H72 G48:G50 G17:G4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view="pageLayout" zoomScaleNormal="100" workbookViewId="0">
      <selection activeCell="A8" sqref="A8:H8"/>
    </sheetView>
  </sheetViews>
  <sheetFormatPr defaultRowHeight="12.75" x14ac:dyDescent="0.2"/>
  <cols>
    <col min="1" max="1" width="9.85546875" customWidth="1"/>
    <col min="2" max="2" width="67.42578125" customWidth="1"/>
    <col min="3" max="3" width="11.140625" style="125" customWidth="1"/>
    <col min="4" max="4" width="11" customWidth="1"/>
    <col min="5" max="5" width="14.42578125" customWidth="1"/>
    <col min="6" max="6" width="12.140625" bestFit="1" customWidth="1"/>
    <col min="7" max="8" width="9.140625" style="38"/>
  </cols>
  <sheetData>
    <row r="1" spans="1:8" x14ac:dyDescent="0.2">
      <c r="A1" s="181" t="s">
        <v>0</v>
      </c>
      <c r="B1" s="182"/>
    </row>
    <row r="2" spans="1:8" x14ac:dyDescent="0.2">
      <c r="A2" s="182"/>
      <c r="B2" s="182"/>
      <c r="E2" s="182"/>
      <c r="F2" s="182"/>
    </row>
    <row r="3" spans="1:8" x14ac:dyDescent="0.2">
      <c r="A3" s="181" t="s">
        <v>1</v>
      </c>
      <c r="B3" s="182"/>
      <c r="E3" s="182"/>
      <c r="F3" s="182"/>
    </row>
    <row r="4" spans="1:8" x14ac:dyDescent="0.2">
      <c r="A4" s="182"/>
      <c r="B4" s="182"/>
    </row>
    <row r="5" spans="1:8" ht="14.1" customHeight="1" x14ac:dyDescent="0.2">
      <c r="A5" s="181" t="s">
        <v>2</v>
      </c>
      <c r="B5" s="182"/>
    </row>
    <row r="6" spans="1:8" ht="11.1" customHeight="1" x14ac:dyDescent="0.2"/>
    <row r="7" spans="1:8" ht="18" customHeight="1" x14ac:dyDescent="0.2"/>
    <row r="8" spans="1:8" ht="30" customHeight="1" x14ac:dyDescent="0.2">
      <c r="A8" s="180" t="s">
        <v>214</v>
      </c>
      <c r="B8" s="180"/>
      <c r="C8" s="180"/>
      <c r="D8" s="180"/>
      <c r="E8" s="180"/>
      <c r="F8" s="180"/>
      <c r="G8" s="180"/>
      <c r="H8" s="180"/>
    </row>
    <row r="9" spans="1:8" ht="48" x14ac:dyDescent="0.2">
      <c r="A9" s="169" t="s">
        <v>3</v>
      </c>
      <c r="B9" s="170"/>
      <c r="C9" s="131" t="s">
        <v>249</v>
      </c>
      <c r="D9" s="35" t="s">
        <v>250</v>
      </c>
      <c r="E9" s="35" t="s">
        <v>4</v>
      </c>
      <c r="F9" s="35" t="s">
        <v>5</v>
      </c>
      <c r="G9" s="6" t="s">
        <v>251</v>
      </c>
      <c r="H9" s="6" t="s">
        <v>252</v>
      </c>
    </row>
    <row r="10" spans="1:8" ht="14.25" customHeight="1" x14ac:dyDescent="0.2">
      <c r="A10" s="5" t="s">
        <v>6</v>
      </c>
      <c r="B10" s="5" t="s">
        <v>7</v>
      </c>
      <c r="C10" s="131" t="s">
        <v>17</v>
      </c>
      <c r="D10" s="5" t="s">
        <v>8</v>
      </c>
      <c r="E10" s="5" t="s">
        <v>18</v>
      </c>
      <c r="F10" s="5" t="s">
        <v>19</v>
      </c>
      <c r="G10" s="17" t="s">
        <v>20</v>
      </c>
      <c r="H10" s="17" t="s">
        <v>21</v>
      </c>
    </row>
    <row r="11" spans="1:8" ht="13.5" customHeight="1" x14ac:dyDescent="0.2">
      <c r="A11" s="8"/>
      <c r="B11" s="8" t="s">
        <v>9</v>
      </c>
      <c r="C11" s="3">
        <f>C12+C15+C17+C19+C23</f>
        <v>361317.76</v>
      </c>
      <c r="D11" s="3">
        <f>D12+D15+D17+D19+D23</f>
        <v>761550</v>
      </c>
      <c r="E11" s="3">
        <f>E12+E15+E17+E19+E23</f>
        <v>383024.38</v>
      </c>
      <c r="F11" s="3">
        <f>D11-E11</f>
        <v>378525.62</v>
      </c>
      <c r="G11" s="108">
        <f>E11/C11*100</f>
        <v>106.00762608513902</v>
      </c>
      <c r="H11" s="109">
        <f t="shared" ref="H11:H12" si="0">E11/D11*100</f>
        <v>50.295368656030469</v>
      </c>
    </row>
    <row r="12" spans="1:8" x14ac:dyDescent="0.2">
      <c r="A12" s="40" t="s">
        <v>223</v>
      </c>
      <c r="B12" s="40" t="s">
        <v>184</v>
      </c>
      <c r="C12" s="43">
        <v>71439.789999999994</v>
      </c>
      <c r="D12" s="43">
        <v>113550</v>
      </c>
      <c r="E12" s="43">
        <v>78212.14</v>
      </c>
      <c r="F12" s="43">
        <f t="shared" ref="F12:F24" si="1">D12-E12</f>
        <v>35337.86</v>
      </c>
      <c r="G12" s="110">
        <f>E12/C12*100</f>
        <v>109.47980110243887</v>
      </c>
      <c r="H12" s="111">
        <f t="shared" si="0"/>
        <v>68.879031263760453</v>
      </c>
    </row>
    <row r="13" spans="1:8" x14ac:dyDescent="0.2">
      <c r="A13" s="40" t="s">
        <v>183</v>
      </c>
      <c r="B13" s="40" t="s">
        <v>184</v>
      </c>
      <c r="C13" s="43">
        <v>20610.27</v>
      </c>
      <c r="D13" s="43">
        <v>20400</v>
      </c>
      <c r="E13" s="43">
        <v>22647.14</v>
      </c>
      <c r="F13" s="43">
        <f t="shared" si="1"/>
        <v>-2247.1399999999994</v>
      </c>
      <c r="G13" s="110">
        <f t="shared" ref="G13:G24" si="2">E13/C13*100</f>
        <v>109.88279144329501</v>
      </c>
      <c r="H13" s="111">
        <f t="shared" ref="H13:H24" si="3">E13/D13*100</f>
        <v>111.01539215686273</v>
      </c>
    </row>
    <row r="14" spans="1:8" ht="12.75" customHeight="1" x14ac:dyDescent="0.2">
      <c r="A14" s="40" t="s">
        <v>185</v>
      </c>
      <c r="B14" s="40" t="s">
        <v>186</v>
      </c>
      <c r="C14" s="43">
        <v>50829.1</v>
      </c>
      <c r="D14" s="43">
        <v>93150</v>
      </c>
      <c r="E14" s="43">
        <v>55565</v>
      </c>
      <c r="F14" s="43">
        <f t="shared" si="1"/>
        <v>37585</v>
      </c>
      <c r="G14" s="110">
        <f t="shared" si="2"/>
        <v>109.31730052273205</v>
      </c>
      <c r="H14" s="111">
        <f t="shared" si="3"/>
        <v>59.651100375738054</v>
      </c>
    </row>
    <row r="15" spans="1:8" s="34" customFormat="1" ht="12.75" customHeight="1" x14ac:dyDescent="0.2">
      <c r="A15" s="40" t="s">
        <v>226</v>
      </c>
      <c r="B15" s="40" t="s">
        <v>188</v>
      </c>
      <c r="C15" s="43">
        <v>0</v>
      </c>
      <c r="D15" s="43">
        <v>37300</v>
      </c>
      <c r="E15" s="43">
        <v>80.3</v>
      </c>
      <c r="F15" s="43">
        <f t="shared" si="1"/>
        <v>37219.699999999997</v>
      </c>
      <c r="G15" s="110"/>
      <c r="H15" s="111">
        <f t="shared" ref="H15:H18" si="4">E15/D15*100</f>
        <v>0.21528150134048257</v>
      </c>
    </row>
    <row r="16" spans="1:8" s="34" customFormat="1" ht="12.75" customHeight="1" x14ac:dyDescent="0.2">
      <c r="A16" s="40" t="s">
        <v>187</v>
      </c>
      <c r="B16" s="40" t="s">
        <v>188</v>
      </c>
      <c r="C16" s="43">
        <v>0</v>
      </c>
      <c r="D16" s="43">
        <v>1300</v>
      </c>
      <c r="E16" s="43">
        <v>80.3</v>
      </c>
      <c r="F16" s="43">
        <f t="shared" si="1"/>
        <v>1219.7</v>
      </c>
      <c r="G16" s="110"/>
      <c r="H16" s="111">
        <f t="shared" si="4"/>
        <v>6.1769230769230763</v>
      </c>
    </row>
    <row r="17" spans="1:8" ht="12.75" customHeight="1" x14ac:dyDescent="0.2">
      <c r="A17" s="40" t="s">
        <v>227</v>
      </c>
      <c r="B17" s="40" t="s">
        <v>228</v>
      </c>
      <c r="C17" s="43">
        <v>56777.18</v>
      </c>
      <c r="D17" s="43">
        <v>97200</v>
      </c>
      <c r="E17" s="43">
        <v>61553.66</v>
      </c>
      <c r="F17" s="43">
        <f t="shared" si="1"/>
        <v>35646.339999999997</v>
      </c>
      <c r="G17" s="110">
        <f t="shared" ref="G15:G18" si="5">E17/C17*100</f>
        <v>108.41267565595896</v>
      </c>
      <c r="H17" s="111">
        <f t="shared" si="4"/>
        <v>63.326810699588478</v>
      </c>
    </row>
    <row r="18" spans="1:8" ht="12.75" customHeight="1" x14ac:dyDescent="0.2">
      <c r="A18" s="40" t="s">
        <v>189</v>
      </c>
      <c r="B18" s="40" t="s">
        <v>190</v>
      </c>
      <c r="C18" s="43">
        <v>56777.18</v>
      </c>
      <c r="D18" s="43">
        <v>97200</v>
      </c>
      <c r="E18" s="43">
        <v>61553.66</v>
      </c>
      <c r="F18" s="43">
        <f t="shared" si="1"/>
        <v>35646.339999999997</v>
      </c>
      <c r="G18" s="110">
        <f t="shared" si="5"/>
        <v>108.41267565595896</v>
      </c>
      <c r="H18" s="111">
        <f t="shared" si="4"/>
        <v>63.326810699588478</v>
      </c>
    </row>
    <row r="19" spans="1:8" x14ac:dyDescent="0.2">
      <c r="A19" s="40" t="s">
        <v>229</v>
      </c>
      <c r="B19" s="40" t="s">
        <v>230</v>
      </c>
      <c r="C19" s="43">
        <v>233100.79</v>
      </c>
      <c r="D19" s="43">
        <v>513400</v>
      </c>
      <c r="E19" s="43">
        <v>243178.28</v>
      </c>
      <c r="F19" s="43">
        <f t="shared" si="1"/>
        <v>270221.71999999997</v>
      </c>
      <c r="G19" s="110">
        <f t="shared" si="2"/>
        <v>104.32323288136432</v>
      </c>
      <c r="H19" s="111">
        <f t="shared" si="3"/>
        <v>47.366240747954812</v>
      </c>
    </row>
    <row r="20" spans="1:8" x14ac:dyDescent="0.2">
      <c r="A20" s="41" t="s">
        <v>191</v>
      </c>
      <c r="B20" s="41" t="s">
        <v>192</v>
      </c>
      <c r="C20" s="43">
        <v>221647.87</v>
      </c>
      <c r="D20" s="44">
        <v>512700</v>
      </c>
      <c r="E20" s="43">
        <v>242888.71</v>
      </c>
      <c r="F20" s="43">
        <f t="shared" si="1"/>
        <v>269811.29000000004</v>
      </c>
      <c r="G20" s="110">
        <f t="shared" si="2"/>
        <v>109.58314645658449</v>
      </c>
      <c r="H20" s="111">
        <f t="shared" si="3"/>
        <v>47.374431441388722</v>
      </c>
    </row>
    <row r="21" spans="1:8" x14ac:dyDescent="0.2">
      <c r="A21" s="41" t="s">
        <v>238</v>
      </c>
      <c r="B21" s="41" t="s">
        <v>239</v>
      </c>
      <c r="C21" s="44">
        <v>11227.5</v>
      </c>
      <c r="D21" s="44">
        <v>0</v>
      </c>
      <c r="E21" s="44">
        <v>0</v>
      </c>
      <c r="F21" s="43">
        <f t="shared" si="1"/>
        <v>0</v>
      </c>
      <c r="G21" s="110">
        <f t="shared" si="2"/>
        <v>0</v>
      </c>
      <c r="H21" s="111"/>
    </row>
    <row r="22" spans="1:8" x14ac:dyDescent="0.2">
      <c r="A22" s="42" t="s">
        <v>193</v>
      </c>
      <c r="B22" s="42" t="s">
        <v>194</v>
      </c>
      <c r="C22" s="136">
        <v>225.42</v>
      </c>
      <c r="D22" s="45">
        <v>700</v>
      </c>
      <c r="E22" s="45">
        <v>289.57</v>
      </c>
      <c r="F22" s="43">
        <f t="shared" si="1"/>
        <v>410.43</v>
      </c>
      <c r="G22" s="110">
        <f t="shared" si="2"/>
        <v>128.45798953065389</v>
      </c>
      <c r="H22" s="111">
        <f t="shared" si="3"/>
        <v>41.367142857142859</v>
      </c>
    </row>
    <row r="23" spans="1:8" x14ac:dyDescent="0.2">
      <c r="A23" s="42" t="s">
        <v>231</v>
      </c>
      <c r="B23" s="42" t="s">
        <v>196</v>
      </c>
      <c r="C23" s="137">
        <v>0</v>
      </c>
      <c r="D23" s="45">
        <v>100</v>
      </c>
      <c r="E23" s="45">
        <v>0</v>
      </c>
      <c r="F23" s="43">
        <f t="shared" si="1"/>
        <v>100</v>
      </c>
      <c r="G23" s="110"/>
      <c r="H23" s="111">
        <f t="shared" si="3"/>
        <v>0</v>
      </c>
    </row>
    <row r="24" spans="1:8" x14ac:dyDescent="0.2">
      <c r="A24" s="42" t="s">
        <v>195</v>
      </c>
      <c r="B24" s="42" t="s">
        <v>196</v>
      </c>
      <c r="C24" s="137">
        <v>0</v>
      </c>
      <c r="D24" s="45">
        <v>100</v>
      </c>
      <c r="E24" s="45">
        <v>0</v>
      </c>
      <c r="F24" s="43">
        <f t="shared" si="1"/>
        <v>100</v>
      </c>
      <c r="G24" s="110"/>
      <c r="H24" s="111">
        <f t="shared" si="3"/>
        <v>0</v>
      </c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0" bottom="1.0416666666666666E-2" header="0" footer="0"/>
  <pageSetup paperSize="9" orientation="landscape" r:id="rId1"/>
  <headerFooter alignWithMargins="0"/>
  <ignoredErrors>
    <ignoredError sqref="G11 E11 F11 C11:D11 F12:F24" unlockedFormula="1"/>
    <ignoredError sqref="H12:H20 H22:H24" evalError="1"/>
    <ignoredError sqref="G12:G14 H11 G21:G22 G17:G20" evalError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0B88-826A-4A1A-89CB-EA97C486ECFB}">
  <dimension ref="A1:H25"/>
  <sheetViews>
    <sheetView view="pageLayout" zoomScaleNormal="100" workbookViewId="0">
      <selection activeCell="A8" sqref="A8:H8"/>
    </sheetView>
  </sheetViews>
  <sheetFormatPr defaultRowHeight="12.75" x14ac:dyDescent="0.2"/>
  <cols>
    <col min="1" max="1" width="8.140625" style="16" bestFit="1" customWidth="1"/>
    <col min="2" max="2" width="37.7109375" style="16" customWidth="1"/>
    <col min="3" max="3" width="16.7109375" style="126" bestFit="1" customWidth="1"/>
    <col min="4" max="4" width="11.42578125" style="16" bestFit="1" customWidth="1"/>
    <col min="5" max="5" width="15.7109375" style="16" bestFit="1" customWidth="1"/>
    <col min="6" max="6" width="17.140625" style="16" bestFit="1" customWidth="1"/>
    <col min="7" max="7" width="20.7109375" style="51" bestFit="1" customWidth="1"/>
    <col min="8" max="8" width="16.5703125" style="51" bestFit="1" customWidth="1"/>
  </cols>
  <sheetData>
    <row r="1" spans="1:8" s="34" customFormat="1" x14ac:dyDescent="0.2">
      <c r="A1" s="171" t="s">
        <v>0</v>
      </c>
      <c r="B1" s="172"/>
      <c r="C1" s="125"/>
    </row>
    <row r="2" spans="1:8" s="34" customFormat="1" x14ac:dyDescent="0.2">
      <c r="A2" s="172"/>
      <c r="B2" s="172"/>
      <c r="C2" s="125"/>
      <c r="E2" s="182"/>
      <c r="F2" s="182"/>
    </row>
    <row r="3" spans="1:8" s="34" customFormat="1" x14ac:dyDescent="0.2">
      <c r="A3" s="171" t="s">
        <v>1</v>
      </c>
      <c r="B3" s="172"/>
      <c r="C3" s="125"/>
      <c r="E3" s="182"/>
      <c r="F3" s="182"/>
    </row>
    <row r="4" spans="1:8" s="34" customFormat="1" x14ac:dyDescent="0.2">
      <c r="A4" s="172"/>
      <c r="B4" s="172"/>
      <c r="C4" s="125"/>
    </row>
    <row r="5" spans="1:8" s="34" customFormat="1" ht="14.1" customHeight="1" x14ac:dyDescent="0.2">
      <c r="A5" s="171" t="s">
        <v>2</v>
      </c>
      <c r="B5" s="172"/>
      <c r="C5" s="125"/>
    </row>
    <row r="6" spans="1:8" s="34" customFormat="1" ht="14.1" customHeight="1" x14ac:dyDescent="0.2">
      <c r="A6" s="33"/>
      <c r="C6" s="125"/>
    </row>
    <row r="7" spans="1:8" s="34" customFormat="1" ht="14.1" customHeight="1" x14ac:dyDescent="0.2">
      <c r="A7" s="33"/>
      <c r="C7" s="125"/>
    </row>
    <row r="8" spans="1:8" ht="30" customHeight="1" x14ac:dyDescent="0.2">
      <c r="A8" s="180" t="s">
        <v>215</v>
      </c>
      <c r="B8" s="180"/>
      <c r="C8" s="180"/>
      <c r="D8" s="180"/>
      <c r="E8" s="180"/>
      <c r="F8" s="180"/>
      <c r="G8" s="180"/>
      <c r="H8" s="180"/>
    </row>
    <row r="9" spans="1:8" ht="48" x14ac:dyDescent="0.2">
      <c r="A9" s="169" t="s">
        <v>3</v>
      </c>
      <c r="B9" s="170"/>
      <c r="C9" s="131" t="s">
        <v>249</v>
      </c>
      <c r="D9" s="35" t="s">
        <v>250</v>
      </c>
      <c r="E9" s="35" t="s">
        <v>4</v>
      </c>
      <c r="F9" s="35" t="s">
        <v>5</v>
      </c>
      <c r="G9" s="6" t="s">
        <v>251</v>
      </c>
      <c r="H9" s="6" t="s">
        <v>252</v>
      </c>
    </row>
    <row r="10" spans="1:8" x14ac:dyDescent="0.2">
      <c r="A10" s="36" t="s">
        <v>6</v>
      </c>
      <c r="B10" s="36" t="s">
        <v>7</v>
      </c>
      <c r="C10" s="138" t="s">
        <v>17</v>
      </c>
      <c r="D10" s="36" t="s">
        <v>8</v>
      </c>
      <c r="E10" s="36" t="s">
        <v>18</v>
      </c>
      <c r="F10" s="36" t="s">
        <v>19</v>
      </c>
      <c r="G10" s="20" t="s">
        <v>20</v>
      </c>
      <c r="H10" s="20" t="s">
        <v>21</v>
      </c>
    </row>
    <row r="11" spans="1:8" x14ac:dyDescent="0.2">
      <c r="A11" s="49"/>
      <c r="B11" s="49" t="s">
        <v>12</v>
      </c>
      <c r="C11" s="139">
        <f>SUM(C12+C15+C17+C19+C23)</f>
        <v>372892.78</v>
      </c>
      <c r="D11" s="50">
        <f>SUM(D12+D15+D17+D19+D23)</f>
        <v>761550</v>
      </c>
      <c r="E11" s="50">
        <f>SUM(E12+E15+E17+E19+E23)</f>
        <v>441483.83999999997</v>
      </c>
      <c r="F11" s="71">
        <f>D11-E11</f>
        <v>320066.16000000003</v>
      </c>
      <c r="G11" s="52">
        <f>E11/C11*100</f>
        <v>118.39431163027612</v>
      </c>
      <c r="H11" s="52">
        <f t="shared" ref="H11" si="0">E11/D11*100</f>
        <v>57.971747094740991</v>
      </c>
    </row>
    <row r="12" spans="1:8" x14ac:dyDescent="0.2">
      <c r="A12" s="48" t="s">
        <v>223</v>
      </c>
      <c r="B12" s="48" t="s">
        <v>184</v>
      </c>
      <c r="C12" s="140">
        <v>81231.070000000007</v>
      </c>
      <c r="D12" s="55">
        <v>113550</v>
      </c>
      <c r="E12" s="55">
        <v>89909.48</v>
      </c>
      <c r="F12" s="56">
        <f t="shared" ref="F12:H24" si="1">D12-E12</f>
        <v>23640.520000000004</v>
      </c>
      <c r="G12" s="70">
        <f>E12/C12*100</f>
        <v>110.68360911656092</v>
      </c>
      <c r="H12" s="70">
        <f>E12/D12*100</f>
        <v>79.180519594892118</v>
      </c>
    </row>
    <row r="13" spans="1:8" x14ac:dyDescent="0.2">
      <c r="A13" s="48" t="s">
        <v>183</v>
      </c>
      <c r="B13" s="48" t="s">
        <v>184</v>
      </c>
      <c r="C13" s="140">
        <v>23806.31</v>
      </c>
      <c r="D13" s="55">
        <v>20400</v>
      </c>
      <c r="E13" s="55">
        <v>27201.99</v>
      </c>
      <c r="F13" s="56">
        <f t="shared" si="1"/>
        <v>-6801.9900000000016</v>
      </c>
      <c r="G13" s="70">
        <f t="shared" ref="G13:G24" si="2">E13/C13*100</f>
        <v>114.26378132520327</v>
      </c>
      <c r="H13" s="70">
        <f t="shared" ref="H13:H24" si="3">E13/D13*100</f>
        <v>133.34308823529412</v>
      </c>
    </row>
    <row r="14" spans="1:8" x14ac:dyDescent="0.2">
      <c r="A14" s="47" t="s">
        <v>185</v>
      </c>
      <c r="B14" s="47" t="s">
        <v>186</v>
      </c>
      <c r="C14" s="141">
        <v>57424.76</v>
      </c>
      <c r="D14" s="55">
        <v>93150</v>
      </c>
      <c r="E14" s="57">
        <v>62707.49</v>
      </c>
      <c r="F14" s="56">
        <f t="shared" si="1"/>
        <v>30442.510000000002</v>
      </c>
      <c r="G14" s="70">
        <f t="shared" si="2"/>
        <v>109.19939412894368</v>
      </c>
      <c r="H14" s="70">
        <f t="shared" si="3"/>
        <v>67.318829844337088</v>
      </c>
    </row>
    <row r="15" spans="1:8" x14ac:dyDescent="0.2">
      <c r="A15" s="46" t="s">
        <v>226</v>
      </c>
      <c r="B15" s="46" t="s">
        <v>188</v>
      </c>
      <c r="C15" s="141">
        <v>4290.5</v>
      </c>
      <c r="D15" s="57">
        <v>37300</v>
      </c>
      <c r="E15" s="57">
        <v>7754.01</v>
      </c>
      <c r="F15" s="56">
        <f t="shared" si="1"/>
        <v>29545.989999999998</v>
      </c>
      <c r="G15" s="70">
        <f t="shared" si="2"/>
        <v>180.72509031581401</v>
      </c>
      <c r="H15" s="70">
        <f t="shared" si="3"/>
        <v>20.788230563002681</v>
      </c>
    </row>
    <row r="16" spans="1:8" x14ac:dyDescent="0.2">
      <c r="A16" s="46" t="s">
        <v>187</v>
      </c>
      <c r="B16" s="46" t="s">
        <v>188</v>
      </c>
      <c r="C16" s="141">
        <v>4290.5</v>
      </c>
      <c r="D16" s="57">
        <v>37300</v>
      </c>
      <c r="E16" s="57">
        <v>7754.01</v>
      </c>
      <c r="F16" s="56">
        <f t="shared" si="1"/>
        <v>29545.989999999998</v>
      </c>
      <c r="G16" s="70">
        <f t="shared" si="2"/>
        <v>180.72509031581401</v>
      </c>
      <c r="H16" s="70">
        <f t="shared" si="3"/>
        <v>20.788230563002681</v>
      </c>
    </row>
    <row r="17" spans="1:8" x14ac:dyDescent="0.2">
      <c r="A17" s="46" t="s">
        <v>227</v>
      </c>
      <c r="B17" s="46" t="s">
        <v>228</v>
      </c>
      <c r="C17" s="141">
        <v>54168.82</v>
      </c>
      <c r="D17" s="57">
        <v>97200</v>
      </c>
      <c r="E17" s="57">
        <v>59878.99</v>
      </c>
      <c r="F17" s="56">
        <f t="shared" si="1"/>
        <v>37321.01</v>
      </c>
      <c r="G17" s="70">
        <f t="shared" si="2"/>
        <v>110.54143324517685</v>
      </c>
      <c r="H17" s="70">
        <f t="shared" si="3"/>
        <v>61.603899176954734</v>
      </c>
    </row>
    <row r="18" spans="1:8" x14ac:dyDescent="0.2">
      <c r="A18" s="46" t="s">
        <v>189</v>
      </c>
      <c r="B18" s="46" t="s">
        <v>190</v>
      </c>
      <c r="C18" s="141">
        <v>54168.82</v>
      </c>
      <c r="D18" s="57">
        <v>97200</v>
      </c>
      <c r="E18" s="57">
        <v>59878.99</v>
      </c>
      <c r="F18" s="56">
        <f t="shared" si="1"/>
        <v>37321.01</v>
      </c>
      <c r="G18" s="70">
        <f t="shared" si="2"/>
        <v>110.54143324517685</v>
      </c>
      <c r="H18" s="70">
        <f t="shared" si="3"/>
        <v>61.603899176954734</v>
      </c>
    </row>
    <row r="19" spans="1:8" x14ac:dyDescent="0.2">
      <c r="A19" s="47" t="s">
        <v>229</v>
      </c>
      <c r="B19" s="47" t="s">
        <v>230</v>
      </c>
      <c r="C19" s="142">
        <v>233202.38999999998</v>
      </c>
      <c r="D19" s="57">
        <v>513400</v>
      </c>
      <c r="E19" s="58">
        <v>283910.36</v>
      </c>
      <c r="F19" s="56">
        <f t="shared" si="1"/>
        <v>229489.64</v>
      </c>
      <c r="G19" s="70">
        <f t="shared" si="2"/>
        <v>121.7441896714695</v>
      </c>
      <c r="H19" s="70">
        <f t="shared" si="3"/>
        <v>55.300031164783789</v>
      </c>
    </row>
    <row r="20" spans="1:8" x14ac:dyDescent="0.2">
      <c r="A20" s="47" t="s">
        <v>191</v>
      </c>
      <c r="B20" s="47" t="s">
        <v>192</v>
      </c>
      <c r="C20" s="142">
        <v>221647.87</v>
      </c>
      <c r="D20" s="58">
        <v>512700</v>
      </c>
      <c r="E20" s="58">
        <v>283740.93</v>
      </c>
      <c r="F20" s="56">
        <f t="shared" si="1"/>
        <v>228959.07</v>
      </c>
      <c r="G20" s="70">
        <f t="shared" si="2"/>
        <v>128.01428229380232</v>
      </c>
      <c r="H20" s="70">
        <f t="shared" si="3"/>
        <v>55.342486834406081</v>
      </c>
    </row>
    <row r="21" spans="1:8" x14ac:dyDescent="0.2">
      <c r="A21" s="47" t="s">
        <v>238</v>
      </c>
      <c r="B21" s="47" t="s">
        <v>239</v>
      </c>
      <c r="C21" s="142">
        <v>11227.5</v>
      </c>
      <c r="D21" s="58">
        <v>0</v>
      </c>
      <c r="E21" s="58">
        <v>0</v>
      </c>
      <c r="F21" s="56">
        <f t="shared" si="1"/>
        <v>0</v>
      </c>
      <c r="G21" s="70">
        <f t="shared" si="2"/>
        <v>0</v>
      </c>
      <c r="H21" s="56">
        <f t="shared" si="1"/>
        <v>0</v>
      </c>
    </row>
    <row r="22" spans="1:8" x14ac:dyDescent="0.2">
      <c r="A22" s="48" t="s">
        <v>193</v>
      </c>
      <c r="B22" s="48" t="s">
        <v>194</v>
      </c>
      <c r="C22" s="140">
        <v>327.02</v>
      </c>
      <c r="D22" s="58">
        <v>700</v>
      </c>
      <c r="E22" s="55">
        <v>169.43</v>
      </c>
      <c r="F22" s="56">
        <f t="shared" si="1"/>
        <v>530.56999999999994</v>
      </c>
      <c r="G22" s="70">
        <f t="shared" si="2"/>
        <v>51.810286832609634</v>
      </c>
      <c r="H22" s="70">
        <f t="shared" si="3"/>
        <v>24.204285714285714</v>
      </c>
    </row>
    <row r="23" spans="1:8" x14ac:dyDescent="0.2">
      <c r="A23" s="48" t="s">
        <v>231</v>
      </c>
      <c r="B23" s="48" t="s">
        <v>196</v>
      </c>
      <c r="C23" s="58">
        <v>0</v>
      </c>
      <c r="D23" s="55">
        <v>100</v>
      </c>
      <c r="E23" s="55">
        <v>31</v>
      </c>
      <c r="F23" s="56">
        <f t="shared" si="1"/>
        <v>69</v>
      </c>
      <c r="G23" s="70" t="e">
        <f t="shared" si="2"/>
        <v>#DIV/0!</v>
      </c>
      <c r="H23" s="70">
        <f t="shared" si="3"/>
        <v>31</v>
      </c>
    </row>
    <row r="24" spans="1:8" x14ac:dyDescent="0.2">
      <c r="A24" s="48" t="s">
        <v>195</v>
      </c>
      <c r="B24" s="48" t="s">
        <v>196</v>
      </c>
      <c r="C24" s="140">
        <v>0</v>
      </c>
      <c r="D24" s="55">
        <v>100</v>
      </c>
      <c r="E24" s="55">
        <v>31</v>
      </c>
      <c r="F24" s="56">
        <f t="shared" si="1"/>
        <v>69</v>
      </c>
      <c r="G24" s="70" t="e">
        <f t="shared" si="2"/>
        <v>#DIV/0!</v>
      </c>
      <c r="H24" s="70">
        <f t="shared" si="3"/>
        <v>31</v>
      </c>
    </row>
    <row r="25" spans="1:8" x14ac:dyDescent="0.2">
      <c r="D25" s="115"/>
    </row>
  </sheetData>
  <mergeCells count="7">
    <mergeCell ref="A8:H8"/>
    <mergeCell ref="A9:B9"/>
    <mergeCell ref="A1:B2"/>
    <mergeCell ref="E2:E3"/>
    <mergeCell ref="F2:F3"/>
    <mergeCell ref="A3:B4"/>
    <mergeCell ref="A5:B5"/>
  </mergeCells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G12:G13 G14:G20 G22 G23:G25" evalError="1"/>
    <ignoredError sqref="H11 D11:F11 C11" unlockedFormula="1"/>
    <ignoredError sqref="G11" evalError="1" unlockedFormula="1"/>
    <ignoredError sqref="G21" evalError="1" formula="1"/>
    <ignoredError sqref="H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showWhiteSpace="0" view="pageLayout" zoomScaleNormal="100" workbookViewId="0">
      <selection activeCell="A9" sqref="A9:H9"/>
    </sheetView>
  </sheetViews>
  <sheetFormatPr defaultRowHeight="12.75" x14ac:dyDescent="0.2"/>
  <cols>
    <col min="1" max="1" width="11.5703125" style="18" customWidth="1"/>
    <col min="2" max="2" width="52.140625" style="18" customWidth="1"/>
    <col min="3" max="3" width="13.5703125" style="127" customWidth="1"/>
    <col min="4" max="6" width="13.5703125" style="21" customWidth="1"/>
    <col min="7" max="7" width="15" style="21" customWidth="1"/>
    <col min="8" max="8" width="13.85546875" style="21" customWidth="1"/>
    <col min="9" max="13" width="18.140625" style="18" customWidth="1"/>
    <col min="14" max="16384" width="9.140625" style="18"/>
  </cols>
  <sheetData>
    <row r="1" spans="1:8" ht="7.9" customHeight="1" x14ac:dyDescent="0.2"/>
    <row r="2" spans="1:8" x14ac:dyDescent="0.2">
      <c r="A2" s="183" t="s">
        <v>0</v>
      </c>
      <c r="B2" s="184"/>
    </row>
    <row r="3" spans="1:8" x14ac:dyDescent="0.2">
      <c r="A3" s="184"/>
      <c r="B3" s="184"/>
      <c r="F3" s="185"/>
      <c r="G3" s="185"/>
    </row>
    <row r="4" spans="1:8" x14ac:dyDescent="0.2">
      <c r="A4" s="183" t="s">
        <v>1</v>
      </c>
      <c r="B4" s="184"/>
      <c r="F4" s="185"/>
      <c r="G4" s="185"/>
    </row>
    <row r="5" spans="1:8" x14ac:dyDescent="0.2">
      <c r="A5" s="184"/>
      <c r="B5" s="184"/>
    </row>
    <row r="6" spans="1:8" ht="14.1" customHeight="1" x14ac:dyDescent="0.2">
      <c r="A6" s="183" t="s">
        <v>2</v>
      </c>
      <c r="B6" s="184"/>
    </row>
    <row r="7" spans="1:8" ht="11.1" customHeight="1" x14ac:dyDescent="0.2"/>
    <row r="8" spans="1:8" ht="18" customHeight="1" x14ac:dyDescent="0.2">
      <c r="C8" s="185"/>
      <c r="D8" s="185"/>
      <c r="E8" s="185"/>
    </row>
    <row r="9" spans="1:8" ht="30" customHeight="1" x14ac:dyDescent="0.2">
      <c r="A9" s="180" t="s">
        <v>216</v>
      </c>
      <c r="B9" s="180"/>
      <c r="C9" s="180"/>
      <c r="D9" s="180"/>
      <c r="E9" s="180"/>
      <c r="F9" s="180"/>
      <c r="G9" s="180"/>
      <c r="H9" s="180"/>
    </row>
    <row r="10" spans="1:8" ht="36" x14ac:dyDescent="0.2">
      <c r="A10" s="169" t="s">
        <v>3</v>
      </c>
      <c r="B10" s="170"/>
      <c r="C10" s="132" t="s">
        <v>249</v>
      </c>
      <c r="D10" s="35" t="s">
        <v>250</v>
      </c>
      <c r="E10" s="35" t="s">
        <v>4</v>
      </c>
      <c r="F10" s="35" t="s">
        <v>5</v>
      </c>
      <c r="G10" s="6" t="s">
        <v>251</v>
      </c>
      <c r="H10" s="6" t="s">
        <v>252</v>
      </c>
    </row>
    <row r="11" spans="1:8" x14ac:dyDescent="0.2">
      <c r="A11" s="19" t="s">
        <v>6</v>
      </c>
      <c r="B11" s="19" t="s">
        <v>7</v>
      </c>
      <c r="C11" s="143" t="s">
        <v>17</v>
      </c>
      <c r="D11" s="19" t="s">
        <v>8</v>
      </c>
      <c r="E11" s="19" t="s">
        <v>18</v>
      </c>
      <c r="F11" s="19" t="s">
        <v>19</v>
      </c>
      <c r="G11" s="22" t="s">
        <v>20</v>
      </c>
      <c r="H11" s="22" t="s">
        <v>21</v>
      </c>
    </row>
    <row r="12" spans="1:8" ht="12.75" customHeight="1" x14ac:dyDescent="0.2">
      <c r="A12" s="25"/>
      <c r="B12" s="25" t="s">
        <v>12</v>
      </c>
      <c r="C12" s="26">
        <f>C13</f>
        <v>372892.78</v>
      </c>
      <c r="D12" s="26">
        <f>D13</f>
        <v>761550</v>
      </c>
      <c r="E12" s="26">
        <f>E13</f>
        <v>441483.84</v>
      </c>
      <c r="F12" s="26">
        <f>D12-E12</f>
        <v>320066.15999999997</v>
      </c>
      <c r="G12" s="26">
        <f t="shared" ref="G12:G14" si="0">E12/C12*100</f>
        <v>118.39431163027614</v>
      </c>
      <c r="H12" s="26">
        <f t="shared" ref="H12:H14" si="1">E12/D12*100</f>
        <v>57.971747094740991</v>
      </c>
    </row>
    <row r="13" spans="1:8" x14ac:dyDescent="0.2">
      <c r="A13" s="29" t="s">
        <v>197</v>
      </c>
      <c r="B13" s="29" t="s">
        <v>198</v>
      </c>
      <c r="C13" s="144">
        <v>372892.78</v>
      </c>
      <c r="D13" s="30">
        <v>761550</v>
      </c>
      <c r="E13" s="30">
        <v>441483.84</v>
      </c>
      <c r="F13" s="30">
        <f t="shared" ref="F13:F14" si="2">D13-E13</f>
        <v>320066.15999999997</v>
      </c>
      <c r="G13" s="30">
        <f t="shared" si="0"/>
        <v>118.39431163027614</v>
      </c>
      <c r="H13" s="30">
        <f t="shared" si="1"/>
        <v>57.971747094740991</v>
      </c>
    </row>
    <row r="14" spans="1:8" ht="12.75" customHeight="1" x14ac:dyDescent="0.2">
      <c r="A14" s="27" t="s">
        <v>199</v>
      </c>
      <c r="B14" s="27" t="s">
        <v>200</v>
      </c>
      <c r="C14" s="145">
        <v>372892.78</v>
      </c>
      <c r="D14" s="28">
        <v>761550</v>
      </c>
      <c r="E14" s="28">
        <v>441483.84</v>
      </c>
      <c r="F14" s="28">
        <f t="shared" si="2"/>
        <v>320066.15999999997</v>
      </c>
      <c r="G14" s="28">
        <f t="shared" si="0"/>
        <v>118.39431163027614</v>
      </c>
      <c r="H14" s="28">
        <f t="shared" si="1"/>
        <v>57.971747094740991</v>
      </c>
    </row>
  </sheetData>
  <mergeCells count="8">
    <mergeCell ref="A10:B10"/>
    <mergeCell ref="A2:B3"/>
    <mergeCell ref="F3:F4"/>
    <mergeCell ref="G3:G4"/>
    <mergeCell ref="A4:B5"/>
    <mergeCell ref="A6:B6"/>
    <mergeCell ref="C8:E8"/>
    <mergeCell ref="A9:H9"/>
  </mergeCells>
  <pageMargins left="0" right="0" top="0" bottom="0.39375000000000004" header="0" footer="0"/>
  <pageSetup paperSize="9" orientation="landscape" verticalDpi="0" r:id="rId1"/>
  <headerFooter alignWithMargins="0"/>
  <ignoredErrors>
    <ignoredError sqref="H12:H14 F12 C12:E12 F13:F14" unlockedFormula="1"/>
    <ignoredError sqref="G12:G14" evalError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D7-E722-4F4C-B95D-B7499BB224D9}">
  <dimension ref="A1:J234"/>
  <sheetViews>
    <sheetView showGridLines="0" showWhiteSpace="0" view="pageLayout" zoomScaleNormal="100" workbookViewId="0">
      <selection activeCell="A8" sqref="A8:F8"/>
    </sheetView>
  </sheetViews>
  <sheetFormatPr defaultRowHeight="12.75" x14ac:dyDescent="0.2"/>
  <cols>
    <col min="1" max="1" width="11.28515625" style="24" customWidth="1"/>
    <col min="2" max="2" width="53" style="31" bestFit="1" customWidth="1"/>
    <col min="3" max="4" width="16.140625" style="54" customWidth="1"/>
    <col min="5" max="5" width="20.5703125" style="54" customWidth="1"/>
    <col min="6" max="6" width="13.140625" style="23" customWidth="1"/>
    <col min="7" max="7" width="9.140625" style="31"/>
    <col min="8" max="8" width="20.28515625" style="31" customWidth="1"/>
    <col min="9" max="9" width="50.5703125" style="31" customWidth="1"/>
    <col min="10" max="10" width="15" style="31" customWidth="1"/>
    <col min="11" max="256" width="9.140625" style="31"/>
    <col min="257" max="257" width="11.28515625" style="31" customWidth="1"/>
    <col min="258" max="258" width="53" style="31" bestFit="1" customWidth="1"/>
    <col min="259" max="260" width="16.140625" style="31" customWidth="1"/>
    <col min="261" max="261" width="20.5703125" style="31" customWidth="1"/>
    <col min="262" max="262" width="1.140625" style="31" customWidth="1"/>
    <col min="263" max="512" width="9.140625" style="31"/>
    <col min="513" max="513" width="11.28515625" style="31" customWidth="1"/>
    <col min="514" max="514" width="53" style="31" bestFit="1" customWidth="1"/>
    <col min="515" max="516" width="16.140625" style="31" customWidth="1"/>
    <col min="517" max="517" width="20.5703125" style="31" customWidth="1"/>
    <col min="518" max="518" width="1.140625" style="31" customWidth="1"/>
    <col min="519" max="768" width="9.140625" style="31"/>
    <col min="769" max="769" width="11.28515625" style="31" customWidth="1"/>
    <col min="770" max="770" width="53" style="31" bestFit="1" customWidth="1"/>
    <col min="771" max="772" width="16.140625" style="31" customWidth="1"/>
    <col min="773" max="773" width="20.5703125" style="31" customWidth="1"/>
    <col min="774" max="774" width="1.140625" style="31" customWidth="1"/>
    <col min="775" max="1024" width="9.140625" style="31"/>
    <col min="1025" max="1025" width="11.28515625" style="31" customWidth="1"/>
    <col min="1026" max="1026" width="53" style="31" bestFit="1" customWidth="1"/>
    <col min="1027" max="1028" width="16.140625" style="31" customWidth="1"/>
    <col min="1029" max="1029" width="20.5703125" style="31" customWidth="1"/>
    <col min="1030" max="1030" width="1.140625" style="31" customWidth="1"/>
    <col min="1031" max="1280" width="9.140625" style="31"/>
    <col min="1281" max="1281" width="11.28515625" style="31" customWidth="1"/>
    <col min="1282" max="1282" width="53" style="31" bestFit="1" customWidth="1"/>
    <col min="1283" max="1284" width="16.140625" style="31" customWidth="1"/>
    <col min="1285" max="1285" width="20.5703125" style="31" customWidth="1"/>
    <col min="1286" max="1286" width="1.140625" style="31" customWidth="1"/>
    <col min="1287" max="1536" width="9.140625" style="31"/>
    <col min="1537" max="1537" width="11.28515625" style="31" customWidth="1"/>
    <col min="1538" max="1538" width="53" style="31" bestFit="1" customWidth="1"/>
    <col min="1539" max="1540" width="16.140625" style="31" customWidth="1"/>
    <col min="1541" max="1541" width="20.5703125" style="31" customWidth="1"/>
    <col min="1542" max="1542" width="1.140625" style="31" customWidth="1"/>
    <col min="1543" max="1792" width="9.140625" style="31"/>
    <col min="1793" max="1793" width="11.28515625" style="31" customWidth="1"/>
    <col min="1794" max="1794" width="53" style="31" bestFit="1" customWidth="1"/>
    <col min="1795" max="1796" width="16.140625" style="31" customWidth="1"/>
    <col min="1797" max="1797" width="20.5703125" style="31" customWidth="1"/>
    <col min="1798" max="1798" width="1.140625" style="31" customWidth="1"/>
    <col min="1799" max="2048" width="9.140625" style="31"/>
    <col min="2049" max="2049" width="11.28515625" style="31" customWidth="1"/>
    <col min="2050" max="2050" width="53" style="31" bestFit="1" customWidth="1"/>
    <col min="2051" max="2052" width="16.140625" style="31" customWidth="1"/>
    <col min="2053" max="2053" width="20.5703125" style="31" customWidth="1"/>
    <col min="2054" max="2054" width="1.140625" style="31" customWidth="1"/>
    <col min="2055" max="2304" width="9.140625" style="31"/>
    <col min="2305" max="2305" width="11.28515625" style="31" customWidth="1"/>
    <col min="2306" max="2306" width="53" style="31" bestFit="1" customWidth="1"/>
    <col min="2307" max="2308" width="16.140625" style="31" customWidth="1"/>
    <col min="2309" max="2309" width="20.5703125" style="31" customWidth="1"/>
    <col min="2310" max="2310" width="1.140625" style="31" customWidth="1"/>
    <col min="2311" max="2560" width="9.140625" style="31"/>
    <col min="2561" max="2561" width="11.28515625" style="31" customWidth="1"/>
    <col min="2562" max="2562" width="53" style="31" bestFit="1" customWidth="1"/>
    <col min="2563" max="2564" width="16.140625" style="31" customWidth="1"/>
    <col min="2565" max="2565" width="20.5703125" style="31" customWidth="1"/>
    <col min="2566" max="2566" width="1.140625" style="31" customWidth="1"/>
    <col min="2567" max="2816" width="9.140625" style="31"/>
    <col min="2817" max="2817" width="11.28515625" style="31" customWidth="1"/>
    <col min="2818" max="2818" width="53" style="31" bestFit="1" customWidth="1"/>
    <col min="2819" max="2820" width="16.140625" style="31" customWidth="1"/>
    <col min="2821" max="2821" width="20.5703125" style="31" customWidth="1"/>
    <col min="2822" max="2822" width="1.140625" style="31" customWidth="1"/>
    <col min="2823" max="3072" width="9.140625" style="31"/>
    <col min="3073" max="3073" width="11.28515625" style="31" customWidth="1"/>
    <col min="3074" max="3074" width="53" style="31" bestFit="1" customWidth="1"/>
    <col min="3075" max="3076" width="16.140625" style="31" customWidth="1"/>
    <col min="3077" max="3077" width="20.5703125" style="31" customWidth="1"/>
    <col min="3078" max="3078" width="1.140625" style="31" customWidth="1"/>
    <col min="3079" max="3328" width="9.140625" style="31"/>
    <col min="3329" max="3329" width="11.28515625" style="31" customWidth="1"/>
    <col min="3330" max="3330" width="53" style="31" bestFit="1" customWidth="1"/>
    <col min="3331" max="3332" width="16.140625" style="31" customWidth="1"/>
    <col min="3333" max="3333" width="20.5703125" style="31" customWidth="1"/>
    <col min="3334" max="3334" width="1.140625" style="31" customWidth="1"/>
    <col min="3335" max="3584" width="9.140625" style="31"/>
    <col min="3585" max="3585" width="11.28515625" style="31" customWidth="1"/>
    <col min="3586" max="3586" width="53" style="31" bestFit="1" customWidth="1"/>
    <col min="3587" max="3588" width="16.140625" style="31" customWidth="1"/>
    <col min="3589" max="3589" width="20.5703125" style="31" customWidth="1"/>
    <col min="3590" max="3590" width="1.140625" style="31" customWidth="1"/>
    <col min="3591" max="3840" width="9.140625" style="31"/>
    <col min="3841" max="3841" width="11.28515625" style="31" customWidth="1"/>
    <col min="3842" max="3842" width="53" style="31" bestFit="1" customWidth="1"/>
    <col min="3843" max="3844" width="16.140625" style="31" customWidth="1"/>
    <col min="3845" max="3845" width="20.5703125" style="31" customWidth="1"/>
    <col min="3846" max="3846" width="1.140625" style="31" customWidth="1"/>
    <col min="3847" max="4096" width="9.140625" style="31"/>
    <col min="4097" max="4097" width="11.28515625" style="31" customWidth="1"/>
    <col min="4098" max="4098" width="53" style="31" bestFit="1" customWidth="1"/>
    <col min="4099" max="4100" width="16.140625" style="31" customWidth="1"/>
    <col min="4101" max="4101" width="20.5703125" style="31" customWidth="1"/>
    <col min="4102" max="4102" width="1.140625" style="31" customWidth="1"/>
    <col min="4103" max="4352" width="9.140625" style="31"/>
    <col min="4353" max="4353" width="11.28515625" style="31" customWidth="1"/>
    <col min="4354" max="4354" width="53" style="31" bestFit="1" customWidth="1"/>
    <col min="4355" max="4356" width="16.140625" style="31" customWidth="1"/>
    <col min="4357" max="4357" width="20.5703125" style="31" customWidth="1"/>
    <col min="4358" max="4358" width="1.140625" style="31" customWidth="1"/>
    <col min="4359" max="4608" width="9.140625" style="31"/>
    <col min="4609" max="4609" width="11.28515625" style="31" customWidth="1"/>
    <col min="4610" max="4610" width="53" style="31" bestFit="1" customWidth="1"/>
    <col min="4611" max="4612" width="16.140625" style="31" customWidth="1"/>
    <col min="4613" max="4613" width="20.5703125" style="31" customWidth="1"/>
    <col min="4614" max="4614" width="1.140625" style="31" customWidth="1"/>
    <col min="4615" max="4864" width="9.140625" style="31"/>
    <col min="4865" max="4865" width="11.28515625" style="31" customWidth="1"/>
    <col min="4866" max="4866" width="53" style="31" bestFit="1" customWidth="1"/>
    <col min="4867" max="4868" width="16.140625" style="31" customWidth="1"/>
    <col min="4869" max="4869" width="20.5703125" style="31" customWidth="1"/>
    <col min="4870" max="4870" width="1.140625" style="31" customWidth="1"/>
    <col min="4871" max="5120" width="9.140625" style="31"/>
    <col min="5121" max="5121" width="11.28515625" style="31" customWidth="1"/>
    <col min="5122" max="5122" width="53" style="31" bestFit="1" customWidth="1"/>
    <col min="5123" max="5124" width="16.140625" style="31" customWidth="1"/>
    <col min="5125" max="5125" width="20.5703125" style="31" customWidth="1"/>
    <col min="5126" max="5126" width="1.140625" style="31" customWidth="1"/>
    <col min="5127" max="5376" width="9.140625" style="31"/>
    <col min="5377" max="5377" width="11.28515625" style="31" customWidth="1"/>
    <col min="5378" max="5378" width="53" style="31" bestFit="1" customWidth="1"/>
    <col min="5379" max="5380" width="16.140625" style="31" customWidth="1"/>
    <col min="5381" max="5381" width="20.5703125" style="31" customWidth="1"/>
    <col min="5382" max="5382" width="1.140625" style="31" customWidth="1"/>
    <col min="5383" max="5632" width="9.140625" style="31"/>
    <col min="5633" max="5633" width="11.28515625" style="31" customWidth="1"/>
    <col min="5634" max="5634" width="53" style="31" bestFit="1" customWidth="1"/>
    <col min="5635" max="5636" width="16.140625" style="31" customWidth="1"/>
    <col min="5637" max="5637" width="20.5703125" style="31" customWidth="1"/>
    <col min="5638" max="5638" width="1.140625" style="31" customWidth="1"/>
    <col min="5639" max="5888" width="9.140625" style="31"/>
    <col min="5889" max="5889" width="11.28515625" style="31" customWidth="1"/>
    <col min="5890" max="5890" width="53" style="31" bestFit="1" customWidth="1"/>
    <col min="5891" max="5892" width="16.140625" style="31" customWidth="1"/>
    <col min="5893" max="5893" width="20.5703125" style="31" customWidth="1"/>
    <col min="5894" max="5894" width="1.140625" style="31" customWidth="1"/>
    <col min="5895" max="6144" width="9.140625" style="31"/>
    <col min="6145" max="6145" width="11.28515625" style="31" customWidth="1"/>
    <col min="6146" max="6146" width="53" style="31" bestFit="1" customWidth="1"/>
    <col min="6147" max="6148" width="16.140625" style="31" customWidth="1"/>
    <col min="6149" max="6149" width="20.5703125" style="31" customWidth="1"/>
    <col min="6150" max="6150" width="1.140625" style="31" customWidth="1"/>
    <col min="6151" max="6400" width="9.140625" style="31"/>
    <col min="6401" max="6401" width="11.28515625" style="31" customWidth="1"/>
    <col min="6402" max="6402" width="53" style="31" bestFit="1" customWidth="1"/>
    <col min="6403" max="6404" width="16.140625" style="31" customWidth="1"/>
    <col min="6405" max="6405" width="20.5703125" style="31" customWidth="1"/>
    <col min="6406" max="6406" width="1.140625" style="31" customWidth="1"/>
    <col min="6407" max="6656" width="9.140625" style="31"/>
    <col min="6657" max="6657" width="11.28515625" style="31" customWidth="1"/>
    <col min="6658" max="6658" width="53" style="31" bestFit="1" customWidth="1"/>
    <col min="6659" max="6660" width="16.140625" style="31" customWidth="1"/>
    <col min="6661" max="6661" width="20.5703125" style="31" customWidth="1"/>
    <col min="6662" max="6662" width="1.140625" style="31" customWidth="1"/>
    <col min="6663" max="6912" width="9.140625" style="31"/>
    <col min="6913" max="6913" width="11.28515625" style="31" customWidth="1"/>
    <col min="6914" max="6914" width="53" style="31" bestFit="1" customWidth="1"/>
    <col min="6915" max="6916" width="16.140625" style="31" customWidth="1"/>
    <col min="6917" max="6917" width="20.5703125" style="31" customWidth="1"/>
    <col min="6918" max="6918" width="1.140625" style="31" customWidth="1"/>
    <col min="6919" max="7168" width="9.140625" style="31"/>
    <col min="7169" max="7169" width="11.28515625" style="31" customWidth="1"/>
    <col min="7170" max="7170" width="53" style="31" bestFit="1" customWidth="1"/>
    <col min="7171" max="7172" width="16.140625" style="31" customWidth="1"/>
    <col min="7173" max="7173" width="20.5703125" style="31" customWidth="1"/>
    <col min="7174" max="7174" width="1.140625" style="31" customWidth="1"/>
    <col min="7175" max="7424" width="9.140625" style="31"/>
    <col min="7425" max="7425" width="11.28515625" style="31" customWidth="1"/>
    <col min="7426" max="7426" width="53" style="31" bestFit="1" customWidth="1"/>
    <col min="7427" max="7428" width="16.140625" style="31" customWidth="1"/>
    <col min="7429" max="7429" width="20.5703125" style="31" customWidth="1"/>
    <col min="7430" max="7430" width="1.140625" style="31" customWidth="1"/>
    <col min="7431" max="7680" width="9.140625" style="31"/>
    <col min="7681" max="7681" width="11.28515625" style="31" customWidth="1"/>
    <col min="7682" max="7682" width="53" style="31" bestFit="1" customWidth="1"/>
    <col min="7683" max="7684" width="16.140625" style="31" customWidth="1"/>
    <col min="7685" max="7685" width="20.5703125" style="31" customWidth="1"/>
    <col min="7686" max="7686" width="1.140625" style="31" customWidth="1"/>
    <col min="7687" max="7936" width="9.140625" style="31"/>
    <col min="7937" max="7937" width="11.28515625" style="31" customWidth="1"/>
    <col min="7938" max="7938" width="53" style="31" bestFit="1" customWidth="1"/>
    <col min="7939" max="7940" width="16.140625" style="31" customWidth="1"/>
    <col min="7941" max="7941" width="20.5703125" style="31" customWidth="1"/>
    <col min="7942" max="7942" width="1.140625" style="31" customWidth="1"/>
    <col min="7943" max="8192" width="9.140625" style="31"/>
    <col min="8193" max="8193" width="11.28515625" style="31" customWidth="1"/>
    <col min="8194" max="8194" width="53" style="31" bestFit="1" customWidth="1"/>
    <col min="8195" max="8196" width="16.140625" style="31" customWidth="1"/>
    <col min="8197" max="8197" width="20.5703125" style="31" customWidth="1"/>
    <col min="8198" max="8198" width="1.140625" style="31" customWidth="1"/>
    <col min="8199" max="8448" width="9.140625" style="31"/>
    <col min="8449" max="8449" width="11.28515625" style="31" customWidth="1"/>
    <col min="8450" max="8450" width="53" style="31" bestFit="1" customWidth="1"/>
    <col min="8451" max="8452" width="16.140625" style="31" customWidth="1"/>
    <col min="8453" max="8453" width="20.5703125" style="31" customWidth="1"/>
    <col min="8454" max="8454" width="1.140625" style="31" customWidth="1"/>
    <col min="8455" max="8704" width="9.140625" style="31"/>
    <col min="8705" max="8705" width="11.28515625" style="31" customWidth="1"/>
    <col min="8706" max="8706" width="53" style="31" bestFit="1" customWidth="1"/>
    <col min="8707" max="8708" width="16.140625" style="31" customWidth="1"/>
    <col min="8709" max="8709" width="20.5703125" style="31" customWidth="1"/>
    <col min="8710" max="8710" width="1.140625" style="31" customWidth="1"/>
    <col min="8711" max="8960" width="9.140625" style="31"/>
    <col min="8961" max="8961" width="11.28515625" style="31" customWidth="1"/>
    <col min="8962" max="8962" width="53" style="31" bestFit="1" customWidth="1"/>
    <col min="8963" max="8964" width="16.140625" style="31" customWidth="1"/>
    <col min="8965" max="8965" width="20.5703125" style="31" customWidth="1"/>
    <col min="8966" max="8966" width="1.140625" style="31" customWidth="1"/>
    <col min="8967" max="9216" width="9.140625" style="31"/>
    <col min="9217" max="9217" width="11.28515625" style="31" customWidth="1"/>
    <col min="9218" max="9218" width="53" style="31" bestFit="1" customWidth="1"/>
    <col min="9219" max="9220" width="16.140625" style="31" customWidth="1"/>
    <col min="9221" max="9221" width="20.5703125" style="31" customWidth="1"/>
    <col min="9222" max="9222" width="1.140625" style="31" customWidth="1"/>
    <col min="9223" max="9472" width="9.140625" style="31"/>
    <col min="9473" max="9473" width="11.28515625" style="31" customWidth="1"/>
    <col min="9474" max="9474" width="53" style="31" bestFit="1" customWidth="1"/>
    <col min="9475" max="9476" width="16.140625" style="31" customWidth="1"/>
    <col min="9477" max="9477" width="20.5703125" style="31" customWidth="1"/>
    <col min="9478" max="9478" width="1.140625" style="31" customWidth="1"/>
    <col min="9479" max="9728" width="9.140625" style="31"/>
    <col min="9729" max="9729" width="11.28515625" style="31" customWidth="1"/>
    <col min="9730" max="9730" width="53" style="31" bestFit="1" customWidth="1"/>
    <col min="9731" max="9732" width="16.140625" style="31" customWidth="1"/>
    <col min="9733" max="9733" width="20.5703125" style="31" customWidth="1"/>
    <col min="9734" max="9734" width="1.140625" style="31" customWidth="1"/>
    <col min="9735" max="9984" width="9.140625" style="31"/>
    <col min="9985" max="9985" width="11.28515625" style="31" customWidth="1"/>
    <col min="9986" max="9986" width="53" style="31" bestFit="1" customWidth="1"/>
    <col min="9987" max="9988" width="16.140625" style="31" customWidth="1"/>
    <col min="9989" max="9989" width="20.5703125" style="31" customWidth="1"/>
    <col min="9990" max="9990" width="1.140625" style="31" customWidth="1"/>
    <col min="9991" max="10240" width="9.140625" style="31"/>
    <col min="10241" max="10241" width="11.28515625" style="31" customWidth="1"/>
    <col min="10242" max="10242" width="53" style="31" bestFit="1" customWidth="1"/>
    <col min="10243" max="10244" width="16.140625" style="31" customWidth="1"/>
    <col min="10245" max="10245" width="20.5703125" style="31" customWidth="1"/>
    <col min="10246" max="10246" width="1.140625" style="31" customWidth="1"/>
    <col min="10247" max="10496" width="9.140625" style="31"/>
    <col min="10497" max="10497" width="11.28515625" style="31" customWidth="1"/>
    <col min="10498" max="10498" width="53" style="31" bestFit="1" customWidth="1"/>
    <col min="10499" max="10500" width="16.140625" style="31" customWidth="1"/>
    <col min="10501" max="10501" width="20.5703125" style="31" customWidth="1"/>
    <col min="10502" max="10502" width="1.140625" style="31" customWidth="1"/>
    <col min="10503" max="10752" width="9.140625" style="31"/>
    <col min="10753" max="10753" width="11.28515625" style="31" customWidth="1"/>
    <col min="10754" max="10754" width="53" style="31" bestFit="1" customWidth="1"/>
    <col min="10755" max="10756" width="16.140625" style="31" customWidth="1"/>
    <col min="10757" max="10757" width="20.5703125" style="31" customWidth="1"/>
    <col min="10758" max="10758" width="1.140625" style="31" customWidth="1"/>
    <col min="10759" max="11008" width="9.140625" style="31"/>
    <col min="11009" max="11009" width="11.28515625" style="31" customWidth="1"/>
    <col min="11010" max="11010" width="53" style="31" bestFit="1" customWidth="1"/>
    <col min="11011" max="11012" width="16.140625" style="31" customWidth="1"/>
    <col min="11013" max="11013" width="20.5703125" style="31" customWidth="1"/>
    <col min="11014" max="11014" width="1.140625" style="31" customWidth="1"/>
    <col min="11015" max="11264" width="9.140625" style="31"/>
    <col min="11265" max="11265" width="11.28515625" style="31" customWidth="1"/>
    <col min="11266" max="11266" width="53" style="31" bestFit="1" customWidth="1"/>
    <col min="11267" max="11268" width="16.140625" style="31" customWidth="1"/>
    <col min="11269" max="11269" width="20.5703125" style="31" customWidth="1"/>
    <col min="11270" max="11270" width="1.140625" style="31" customWidth="1"/>
    <col min="11271" max="11520" width="9.140625" style="31"/>
    <col min="11521" max="11521" width="11.28515625" style="31" customWidth="1"/>
    <col min="11522" max="11522" width="53" style="31" bestFit="1" customWidth="1"/>
    <col min="11523" max="11524" width="16.140625" style="31" customWidth="1"/>
    <col min="11525" max="11525" width="20.5703125" style="31" customWidth="1"/>
    <col min="11526" max="11526" width="1.140625" style="31" customWidth="1"/>
    <col min="11527" max="11776" width="9.140625" style="31"/>
    <col min="11777" max="11777" width="11.28515625" style="31" customWidth="1"/>
    <col min="11778" max="11778" width="53" style="31" bestFit="1" customWidth="1"/>
    <col min="11779" max="11780" width="16.140625" style="31" customWidth="1"/>
    <col min="11781" max="11781" width="20.5703125" style="31" customWidth="1"/>
    <col min="11782" max="11782" width="1.140625" style="31" customWidth="1"/>
    <col min="11783" max="12032" width="9.140625" style="31"/>
    <col min="12033" max="12033" width="11.28515625" style="31" customWidth="1"/>
    <col min="12034" max="12034" width="53" style="31" bestFit="1" customWidth="1"/>
    <col min="12035" max="12036" width="16.140625" style="31" customWidth="1"/>
    <col min="12037" max="12037" width="20.5703125" style="31" customWidth="1"/>
    <col min="12038" max="12038" width="1.140625" style="31" customWidth="1"/>
    <col min="12039" max="12288" width="9.140625" style="31"/>
    <col min="12289" max="12289" width="11.28515625" style="31" customWidth="1"/>
    <col min="12290" max="12290" width="53" style="31" bestFit="1" customWidth="1"/>
    <col min="12291" max="12292" width="16.140625" style="31" customWidth="1"/>
    <col min="12293" max="12293" width="20.5703125" style="31" customWidth="1"/>
    <col min="12294" max="12294" width="1.140625" style="31" customWidth="1"/>
    <col min="12295" max="12544" width="9.140625" style="31"/>
    <col min="12545" max="12545" width="11.28515625" style="31" customWidth="1"/>
    <col min="12546" max="12546" width="53" style="31" bestFit="1" customWidth="1"/>
    <col min="12547" max="12548" width="16.140625" style="31" customWidth="1"/>
    <col min="12549" max="12549" width="20.5703125" style="31" customWidth="1"/>
    <col min="12550" max="12550" width="1.140625" style="31" customWidth="1"/>
    <col min="12551" max="12800" width="9.140625" style="31"/>
    <col min="12801" max="12801" width="11.28515625" style="31" customWidth="1"/>
    <col min="12802" max="12802" width="53" style="31" bestFit="1" customWidth="1"/>
    <col min="12803" max="12804" width="16.140625" style="31" customWidth="1"/>
    <col min="12805" max="12805" width="20.5703125" style="31" customWidth="1"/>
    <col min="12806" max="12806" width="1.140625" style="31" customWidth="1"/>
    <col min="12807" max="13056" width="9.140625" style="31"/>
    <col min="13057" max="13057" width="11.28515625" style="31" customWidth="1"/>
    <col min="13058" max="13058" width="53" style="31" bestFit="1" customWidth="1"/>
    <col min="13059" max="13060" width="16.140625" style="31" customWidth="1"/>
    <col min="13061" max="13061" width="20.5703125" style="31" customWidth="1"/>
    <col min="13062" max="13062" width="1.140625" style="31" customWidth="1"/>
    <col min="13063" max="13312" width="9.140625" style="31"/>
    <col min="13313" max="13313" width="11.28515625" style="31" customWidth="1"/>
    <col min="13314" max="13314" width="53" style="31" bestFit="1" customWidth="1"/>
    <col min="13315" max="13316" width="16.140625" style="31" customWidth="1"/>
    <col min="13317" max="13317" width="20.5703125" style="31" customWidth="1"/>
    <col min="13318" max="13318" width="1.140625" style="31" customWidth="1"/>
    <col min="13319" max="13568" width="9.140625" style="31"/>
    <col min="13569" max="13569" width="11.28515625" style="31" customWidth="1"/>
    <col min="13570" max="13570" width="53" style="31" bestFit="1" customWidth="1"/>
    <col min="13571" max="13572" width="16.140625" style="31" customWidth="1"/>
    <col min="13573" max="13573" width="20.5703125" style="31" customWidth="1"/>
    <col min="13574" max="13574" width="1.140625" style="31" customWidth="1"/>
    <col min="13575" max="13824" width="9.140625" style="31"/>
    <col min="13825" max="13825" width="11.28515625" style="31" customWidth="1"/>
    <col min="13826" max="13826" width="53" style="31" bestFit="1" customWidth="1"/>
    <col min="13827" max="13828" width="16.140625" style="31" customWidth="1"/>
    <col min="13829" max="13829" width="20.5703125" style="31" customWidth="1"/>
    <col min="13830" max="13830" width="1.140625" style="31" customWidth="1"/>
    <col min="13831" max="14080" width="9.140625" style="31"/>
    <col min="14081" max="14081" width="11.28515625" style="31" customWidth="1"/>
    <col min="14082" max="14082" width="53" style="31" bestFit="1" customWidth="1"/>
    <col min="14083" max="14084" width="16.140625" style="31" customWidth="1"/>
    <col min="14085" max="14085" width="20.5703125" style="31" customWidth="1"/>
    <col min="14086" max="14086" width="1.140625" style="31" customWidth="1"/>
    <col min="14087" max="14336" width="9.140625" style="31"/>
    <col min="14337" max="14337" width="11.28515625" style="31" customWidth="1"/>
    <col min="14338" max="14338" width="53" style="31" bestFit="1" customWidth="1"/>
    <col min="14339" max="14340" width="16.140625" style="31" customWidth="1"/>
    <col min="14341" max="14341" width="20.5703125" style="31" customWidth="1"/>
    <col min="14342" max="14342" width="1.140625" style="31" customWidth="1"/>
    <col min="14343" max="14592" width="9.140625" style="31"/>
    <col min="14593" max="14593" width="11.28515625" style="31" customWidth="1"/>
    <col min="14594" max="14594" width="53" style="31" bestFit="1" customWidth="1"/>
    <col min="14595" max="14596" width="16.140625" style="31" customWidth="1"/>
    <col min="14597" max="14597" width="20.5703125" style="31" customWidth="1"/>
    <col min="14598" max="14598" width="1.140625" style="31" customWidth="1"/>
    <col min="14599" max="14848" width="9.140625" style="31"/>
    <col min="14849" max="14849" width="11.28515625" style="31" customWidth="1"/>
    <col min="14850" max="14850" width="53" style="31" bestFit="1" customWidth="1"/>
    <col min="14851" max="14852" width="16.140625" style="31" customWidth="1"/>
    <col min="14853" max="14853" width="20.5703125" style="31" customWidth="1"/>
    <col min="14854" max="14854" width="1.140625" style="31" customWidth="1"/>
    <col min="14855" max="15104" width="9.140625" style="31"/>
    <col min="15105" max="15105" width="11.28515625" style="31" customWidth="1"/>
    <col min="15106" max="15106" width="53" style="31" bestFit="1" customWidth="1"/>
    <col min="15107" max="15108" width="16.140625" style="31" customWidth="1"/>
    <col min="15109" max="15109" width="20.5703125" style="31" customWidth="1"/>
    <col min="15110" max="15110" width="1.140625" style="31" customWidth="1"/>
    <col min="15111" max="15360" width="9.140625" style="31"/>
    <col min="15361" max="15361" width="11.28515625" style="31" customWidth="1"/>
    <col min="15362" max="15362" width="53" style="31" bestFit="1" customWidth="1"/>
    <col min="15363" max="15364" width="16.140625" style="31" customWidth="1"/>
    <col min="15365" max="15365" width="20.5703125" style="31" customWidth="1"/>
    <col min="15366" max="15366" width="1.140625" style="31" customWidth="1"/>
    <col min="15367" max="15616" width="9.140625" style="31"/>
    <col min="15617" max="15617" width="11.28515625" style="31" customWidth="1"/>
    <col min="15618" max="15618" width="53" style="31" bestFit="1" customWidth="1"/>
    <col min="15619" max="15620" width="16.140625" style="31" customWidth="1"/>
    <col min="15621" max="15621" width="20.5703125" style="31" customWidth="1"/>
    <col min="15622" max="15622" width="1.140625" style="31" customWidth="1"/>
    <col min="15623" max="15872" width="9.140625" style="31"/>
    <col min="15873" max="15873" width="11.28515625" style="31" customWidth="1"/>
    <col min="15874" max="15874" width="53" style="31" bestFit="1" customWidth="1"/>
    <col min="15875" max="15876" width="16.140625" style="31" customWidth="1"/>
    <col min="15877" max="15877" width="20.5703125" style="31" customWidth="1"/>
    <col min="15878" max="15878" width="1.140625" style="31" customWidth="1"/>
    <col min="15879" max="16128" width="9.140625" style="31"/>
    <col min="16129" max="16129" width="11.28515625" style="31" customWidth="1"/>
    <col min="16130" max="16130" width="53" style="31" bestFit="1" customWidth="1"/>
    <col min="16131" max="16132" width="16.140625" style="31" customWidth="1"/>
    <col min="16133" max="16133" width="20.5703125" style="31" customWidth="1"/>
    <col min="16134" max="16134" width="1.140625" style="31" customWidth="1"/>
    <col min="16135" max="16384" width="9.140625" style="31"/>
  </cols>
  <sheetData>
    <row r="1" spans="1:10" x14ac:dyDescent="0.2">
      <c r="A1" s="183" t="s">
        <v>0</v>
      </c>
      <c r="B1" s="184"/>
    </row>
    <row r="2" spans="1:10" x14ac:dyDescent="0.2">
      <c r="A2" s="184"/>
      <c r="B2" s="184"/>
      <c r="D2" s="185"/>
    </row>
    <row r="3" spans="1:10" x14ac:dyDescent="0.2">
      <c r="A3" s="183" t="s">
        <v>1</v>
      </c>
      <c r="B3" s="184"/>
      <c r="D3" s="185"/>
    </row>
    <row r="4" spans="1:10" x14ac:dyDescent="0.2">
      <c r="A4" s="184"/>
      <c r="B4" s="184"/>
    </row>
    <row r="5" spans="1:10" ht="14.1" customHeight="1" x14ac:dyDescent="0.2">
      <c r="A5" s="183" t="s">
        <v>2</v>
      </c>
      <c r="B5" s="184"/>
    </row>
    <row r="6" spans="1:10" ht="11.1" customHeight="1" x14ac:dyDescent="0.2"/>
    <row r="7" spans="1:10" ht="18" customHeight="1" x14ac:dyDescent="0.2"/>
    <row r="8" spans="1:10" ht="30" customHeight="1" x14ac:dyDescent="0.2">
      <c r="A8" s="186" t="s">
        <v>217</v>
      </c>
      <c r="B8" s="187"/>
      <c r="C8" s="187"/>
      <c r="D8" s="187"/>
      <c r="E8" s="187"/>
      <c r="F8" s="188"/>
    </row>
    <row r="9" spans="1:10" ht="36" x14ac:dyDescent="0.2">
      <c r="A9" s="122" t="s">
        <v>3</v>
      </c>
      <c r="B9" s="122"/>
      <c r="C9" s="122" t="s">
        <v>253</v>
      </c>
      <c r="D9" s="122" t="s">
        <v>4</v>
      </c>
      <c r="E9" s="122" t="s">
        <v>5</v>
      </c>
      <c r="F9" s="6" t="s">
        <v>254</v>
      </c>
    </row>
    <row r="10" spans="1:10" x14ac:dyDescent="0.2">
      <c r="A10" s="107" t="s">
        <v>6</v>
      </c>
      <c r="B10" s="107" t="s">
        <v>7</v>
      </c>
      <c r="C10" s="107" t="s">
        <v>17</v>
      </c>
      <c r="D10" s="107" t="s">
        <v>8</v>
      </c>
      <c r="E10" s="107" t="s">
        <v>18</v>
      </c>
      <c r="F10" s="22" t="s">
        <v>19</v>
      </c>
    </row>
    <row r="11" spans="1:10" x14ac:dyDescent="0.2">
      <c r="A11" s="73"/>
      <c r="B11" s="74" t="s">
        <v>12</v>
      </c>
      <c r="C11" s="75">
        <v>761550</v>
      </c>
      <c r="D11" s="75">
        <v>441483.84</v>
      </c>
      <c r="E11" s="75">
        <f t="shared" ref="E11:E19" si="0">C11-D11</f>
        <v>320066.15999999997</v>
      </c>
      <c r="F11" s="26">
        <f>D11/C11*100</f>
        <v>57.971747094740991</v>
      </c>
    </row>
    <row r="12" spans="1:10" x14ac:dyDescent="0.2">
      <c r="A12" s="76" t="s">
        <v>218</v>
      </c>
      <c r="B12" s="77" t="s">
        <v>219</v>
      </c>
      <c r="C12" s="78">
        <v>761550</v>
      </c>
      <c r="D12" s="78">
        <v>441483.84</v>
      </c>
      <c r="E12" s="78">
        <f t="shared" si="0"/>
        <v>320066.15999999997</v>
      </c>
      <c r="F12" s="104">
        <f>D12/C12*100</f>
        <v>57.971747094740991</v>
      </c>
    </row>
    <row r="13" spans="1:10" ht="22.5" x14ac:dyDescent="0.2">
      <c r="A13" s="79" t="s">
        <v>220</v>
      </c>
      <c r="B13" s="80" t="s">
        <v>221</v>
      </c>
      <c r="C13" s="81">
        <v>761550</v>
      </c>
      <c r="D13" s="81">
        <v>441483.84</v>
      </c>
      <c r="E13" s="81">
        <f t="shared" si="0"/>
        <v>320066.15999999997</v>
      </c>
      <c r="F13" s="105">
        <f t="shared" ref="F13:F77" si="1">D13/C13*100</f>
        <v>57.971747094740991</v>
      </c>
      <c r="H13" s="112"/>
      <c r="I13" s="112"/>
      <c r="J13" s="112"/>
    </row>
    <row r="14" spans="1:10" ht="33.75" x14ac:dyDescent="0.2">
      <c r="A14" s="82" t="s">
        <v>222</v>
      </c>
      <c r="B14" s="83" t="s">
        <v>0</v>
      </c>
      <c r="C14" s="84">
        <v>761550</v>
      </c>
      <c r="D14" s="84">
        <v>441483.84</v>
      </c>
      <c r="E14" s="84">
        <f t="shared" si="0"/>
        <v>320066.15999999997</v>
      </c>
      <c r="F14" s="106">
        <f t="shared" si="1"/>
        <v>57.971747094740991</v>
      </c>
      <c r="H14" s="112"/>
      <c r="I14" s="112"/>
      <c r="J14" s="112"/>
    </row>
    <row r="15" spans="1:10" x14ac:dyDescent="0.2">
      <c r="A15" s="85" t="s">
        <v>223</v>
      </c>
      <c r="B15" s="86" t="s">
        <v>184</v>
      </c>
      <c r="C15" s="87">
        <v>113550</v>
      </c>
      <c r="D15" s="87">
        <v>89909.48</v>
      </c>
      <c r="E15" s="87">
        <f t="shared" si="0"/>
        <v>23640.520000000004</v>
      </c>
      <c r="F15" s="100">
        <f t="shared" si="1"/>
        <v>79.180519594892118</v>
      </c>
      <c r="H15" s="112"/>
      <c r="I15" s="112"/>
      <c r="J15" s="112"/>
    </row>
    <row r="16" spans="1:10" x14ac:dyDescent="0.2">
      <c r="A16" s="88" t="s">
        <v>183</v>
      </c>
      <c r="B16" s="89" t="s">
        <v>184</v>
      </c>
      <c r="C16" s="90">
        <v>20400</v>
      </c>
      <c r="D16" s="90">
        <v>27201.99</v>
      </c>
      <c r="E16" s="90">
        <f t="shared" si="0"/>
        <v>-6801.9900000000016</v>
      </c>
      <c r="F16" s="101">
        <f t="shared" si="1"/>
        <v>133.34308823529412</v>
      </c>
      <c r="H16" s="112"/>
      <c r="I16" s="112"/>
      <c r="J16" s="112"/>
    </row>
    <row r="17" spans="1:10" x14ac:dyDescent="0.2">
      <c r="A17" s="91" t="s">
        <v>224</v>
      </c>
      <c r="B17" s="92" t="s">
        <v>225</v>
      </c>
      <c r="C17" s="93">
        <v>20400</v>
      </c>
      <c r="D17" s="93">
        <v>27201.99</v>
      </c>
      <c r="E17" s="93">
        <f t="shared" si="0"/>
        <v>-6801.9900000000016</v>
      </c>
      <c r="F17" s="102">
        <f t="shared" si="1"/>
        <v>133.34308823529412</v>
      </c>
      <c r="H17" s="112"/>
      <c r="I17" s="112"/>
      <c r="J17" s="112"/>
    </row>
    <row r="18" spans="1:10" ht="22.5" x14ac:dyDescent="0.2">
      <c r="A18" s="94" t="s">
        <v>201</v>
      </c>
      <c r="B18" s="95" t="s">
        <v>202</v>
      </c>
      <c r="C18" s="96">
        <v>5000</v>
      </c>
      <c r="D18" s="96">
        <v>822.14</v>
      </c>
      <c r="E18" s="96">
        <f t="shared" si="0"/>
        <v>4177.8599999999997</v>
      </c>
      <c r="F18" s="103">
        <f t="shared" si="1"/>
        <v>16.442799999999998</v>
      </c>
      <c r="H18" s="112"/>
      <c r="I18" s="112"/>
      <c r="J18" s="112"/>
    </row>
    <row r="19" spans="1:10" x14ac:dyDescent="0.2">
      <c r="A19" s="97" t="s">
        <v>74</v>
      </c>
      <c r="B19" s="98" t="s">
        <v>75</v>
      </c>
      <c r="C19" s="99">
        <v>5000</v>
      </c>
      <c r="D19" s="99">
        <v>822.14</v>
      </c>
      <c r="E19" s="99">
        <f t="shared" si="0"/>
        <v>4177.8599999999997</v>
      </c>
      <c r="F19" s="72">
        <f t="shared" si="1"/>
        <v>16.442799999999998</v>
      </c>
      <c r="H19" s="112"/>
      <c r="I19" s="112"/>
      <c r="J19" s="112"/>
    </row>
    <row r="20" spans="1:10" x14ac:dyDescent="0.2">
      <c r="A20" s="97" t="s">
        <v>80</v>
      </c>
      <c r="B20" s="98" t="s">
        <v>81</v>
      </c>
      <c r="C20" s="99">
        <v>1800</v>
      </c>
      <c r="D20" s="99">
        <v>0</v>
      </c>
      <c r="E20" s="99">
        <f t="shared" ref="E20:E89" si="2">C20-D20</f>
        <v>1800</v>
      </c>
      <c r="F20" s="72">
        <f t="shared" si="1"/>
        <v>0</v>
      </c>
      <c r="H20" s="112"/>
      <c r="I20" s="112"/>
      <c r="J20" s="112"/>
    </row>
    <row r="21" spans="1:10" x14ac:dyDescent="0.2">
      <c r="A21" s="97" t="s">
        <v>92</v>
      </c>
      <c r="B21" s="98" t="s">
        <v>93</v>
      </c>
      <c r="C21" s="99">
        <v>0</v>
      </c>
      <c r="D21" s="99">
        <v>0</v>
      </c>
      <c r="E21" s="99">
        <f t="shared" si="2"/>
        <v>0</v>
      </c>
      <c r="F21" s="72"/>
      <c r="H21" s="112"/>
      <c r="I21" s="112"/>
      <c r="J21" s="112"/>
    </row>
    <row r="22" spans="1:10" s="147" customFormat="1" x14ac:dyDescent="0.2">
      <c r="A22" s="97">
        <v>3225</v>
      </c>
      <c r="B22" s="98" t="s">
        <v>256</v>
      </c>
      <c r="C22" s="99">
        <v>0</v>
      </c>
      <c r="D22" s="99">
        <v>0</v>
      </c>
      <c r="E22" s="99">
        <f t="shared" ref="E22" si="3">C22-D22</f>
        <v>0</v>
      </c>
      <c r="F22" s="72"/>
    </row>
    <row r="23" spans="1:10" x14ac:dyDescent="0.2">
      <c r="A23" s="97" t="s">
        <v>112</v>
      </c>
      <c r="B23" s="98" t="s">
        <v>113</v>
      </c>
      <c r="C23" s="99">
        <v>600</v>
      </c>
      <c r="D23" s="99">
        <v>0</v>
      </c>
      <c r="E23" s="99">
        <f t="shared" si="2"/>
        <v>600</v>
      </c>
      <c r="F23" s="72">
        <f t="shared" si="1"/>
        <v>0</v>
      </c>
      <c r="H23" s="112"/>
      <c r="I23" s="112"/>
      <c r="J23" s="112"/>
    </row>
    <row r="24" spans="1:10" x14ac:dyDescent="0.2">
      <c r="A24" s="97" t="s">
        <v>122</v>
      </c>
      <c r="B24" s="98" t="s">
        <v>123</v>
      </c>
      <c r="C24" s="99">
        <v>2600</v>
      </c>
      <c r="D24" s="99">
        <v>822.14</v>
      </c>
      <c r="E24" s="99">
        <f t="shared" si="2"/>
        <v>1777.8600000000001</v>
      </c>
      <c r="F24" s="72">
        <f t="shared" si="1"/>
        <v>31.620769230769231</v>
      </c>
      <c r="H24" s="112"/>
      <c r="I24" s="112"/>
      <c r="J24" s="112"/>
    </row>
    <row r="25" spans="1:10" ht="22.5" x14ac:dyDescent="0.2">
      <c r="A25" s="94" t="s">
        <v>205</v>
      </c>
      <c r="B25" s="95" t="s">
        <v>206</v>
      </c>
      <c r="C25" s="96">
        <v>4500</v>
      </c>
      <c r="D25" s="96">
        <v>25000</v>
      </c>
      <c r="E25" s="96">
        <f t="shared" si="2"/>
        <v>-20500</v>
      </c>
      <c r="F25" s="103">
        <f t="shared" si="1"/>
        <v>555.55555555555554</v>
      </c>
    </row>
    <row r="26" spans="1:10" x14ac:dyDescent="0.2">
      <c r="A26" s="97" t="s">
        <v>74</v>
      </c>
      <c r="B26" s="98" t="s">
        <v>75</v>
      </c>
      <c r="C26" s="99">
        <v>4500</v>
      </c>
      <c r="D26" s="99">
        <v>25000</v>
      </c>
      <c r="E26" s="99">
        <f t="shared" si="2"/>
        <v>-20500</v>
      </c>
      <c r="F26" s="72">
        <f t="shared" si="1"/>
        <v>555.55555555555554</v>
      </c>
    </row>
    <row r="27" spans="1:10" x14ac:dyDescent="0.2">
      <c r="A27" s="97" t="s">
        <v>134</v>
      </c>
      <c r="B27" s="98" t="s">
        <v>121</v>
      </c>
      <c r="C27" s="99">
        <v>4500</v>
      </c>
      <c r="D27" s="99">
        <v>25000</v>
      </c>
      <c r="E27" s="99">
        <f t="shared" si="2"/>
        <v>-20500</v>
      </c>
      <c r="F27" s="72">
        <f t="shared" si="1"/>
        <v>555.55555555555554</v>
      </c>
    </row>
    <row r="28" spans="1:10" ht="22.5" x14ac:dyDescent="0.2">
      <c r="A28" s="94" t="s">
        <v>203</v>
      </c>
      <c r="B28" s="95" t="s">
        <v>204</v>
      </c>
      <c r="C28" s="96">
        <v>10900</v>
      </c>
      <c r="D28" s="96">
        <v>1379.85</v>
      </c>
      <c r="E28" s="96">
        <f t="shared" si="2"/>
        <v>9520.15</v>
      </c>
      <c r="F28" s="103">
        <f t="shared" si="1"/>
        <v>12.659174311926606</v>
      </c>
    </row>
    <row r="29" spans="1:10" x14ac:dyDescent="0.2">
      <c r="A29" s="97" t="s">
        <v>74</v>
      </c>
      <c r="B29" s="98" t="s">
        <v>75</v>
      </c>
      <c r="C29" s="99">
        <v>8300</v>
      </c>
      <c r="D29" s="99">
        <v>0</v>
      </c>
      <c r="E29" s="99">
        <f t="shared" si="2"/>
        <v>8300</v>
      </c>
      <c r="F29" s="72">
        <f t="shared" si="1"/>
        <v>0</v>
      </c>
    </row>
    <row r="30" spans="1:10" x14ac:dyDescent="0.2">
      <c r="A30" s="97" t="s">
        <v>104</v>
      </c>
      <c r="B30" s="98" t="s">
        <v>105</v>
      </c>
      <c r="C30" s="99">
        <v>8300</v>
      </c>
      <c r="D30" s="99">
        <v>0</v>
      </c>
      <c r="E30" s="99">
        <f t="shared" si="2"/>
        <v>8300</v>
      </c>
      <c r="F30" s="72">
        <f t="shared" si="1"/>
        <v>0</v>
      </c>
    </row>
    <row r="31" spans="1:10" x14ac:dyDescent="0.2">
      <c r="A31" s="97" t="s">
        <v>160</v>
      </c>
      <c r="B31" s="98" t="s">
        <v>161</v>
      </c>
      <c r="C31" s="99">
        <v>2600</v>
      </c>
      <c r="D31" s="99">
        <v>1379.85</v>
      </c>
      <c r="E31" s="99">
        <f t="shared" si="2"/>
        <v>1220.1500000000001</v>
      </c>
      <c r="F31" s="72">
        <f t="shared" si="1"/>
        <v>53.071153846153841</v>
      </c>
    </row>
    <row r="32" spans="1:10" x14ac:dyDescent="0.2">
      <c r="A32" s="97" t="s">
        <v>164</v>
      </c>
      <c r="B32" s="98" t="s">
        <v>165</v>
      </c>
      <c r="C32" s="99">
        <v>0</v>
      </c>
      <c r="D32" s="99">
        <v>0</v>
      </c>
      <c r="E32" s="99">
        <f t="shared" si="2"/>
        <v>0</v>
      </c>
      <c r="F32" s="72"/>
    </row>
    <row r="33" spans="1:10" x14ac:dyDescent="0.2">
      <c r="A33" s="97" t="s">
        <v>168</v>
      </c>
      <c r="B33" s="98" t="s">
        <v>169</v>
      </c>
      <c r="C33" s="99">
        <v>1200</v>
      </c>
      <c r="D33" s="99">
        <v>820.05</v>
      </c>
      <c r="E33" s="99">
        <f t="shared" si="2"/>
        <v>379.95000000000005</v>
      </c>
      <c r="F33" s="72">
        <f t="shared" si="1"/>
        <v>68.337499999999991</v>
      </c>
      <c r="H33" s="112"/>
      <c r="I33" s="112"/>
    </row>
    <row r="34" spans="1:10" x14ac:dyDescent="0.2">
      <c r="A34" s="97" t="s">
        <v>170</v>
      </c>
      <c r="B34" s="98" t="s">
        <v>171</v>
      </c>
      <c r="C34" s="99">
        <v>0</v>
      </c>
      <c r="D34" s="99">
        <v>0</v>
      </c>
      <c r="E34" s="99">
        <f t="shared" si="2"/>
        <v>0</v>
      </c>
      <c r="F34" s="72"/>
    </row>
    <row r="35" spans="1:10" x14ac:dyDescent="0.2">
      <c r="A35" s="97" t="s">
        <v>172</v>
      </c>
      <c r="B35" s="98" t="s">
        <v>173</v>
      </c>
      <c r="C35" s="99">
        <v>1100</v>
      </c>
      <c r="D35" s="99">
        <v>559.79999999999995</v>
      </c>
      <c r="E35" s="99">
        <f t="shared" si="2"/>
        <v>540.20000000000005</v>
      </c>
      <c r="F35" s="72">
        <f t="shared" si="1"/>
        <v>50.890909090909084</v>
      </c>
    </row>
    <row r="36" spans="1:10" x14ac:dyDescent="0.2">
      <c r="A36" s="97" t="s">
        <v>176</v>
      </c>
      <c r="B36" s="98" t="s">
        <v>177</v>
      </c>
      <c r="C36" s="99">
        <v>300</v>
      </c>
      <c r="D36" s="99">
        <v>0</v>
      </c>
      <c r="E36" s="99">
        <f t="shared" si="2"/>
        <v>300</v>
      </c>
      <c r="F36" s="72">
        <f t="shared" si="1"/>
        <v>0</v>
      </c>
    </row>
    <row r="37" spans="1:10" x14ac:dyDescent="0.2">
      <c r="A37" s="88" t="s">
        <v>185</v>
      </c>
      <c r="B37" s="89" t="s">
        <v>186</v>
      </c>
      <c r="C37" s="90">
        <v>93150</v>
      </c>
      <c r="D37" s="90">
        <v>62707.49</v>
      </c>
      <c r="E37" s="90">
        <f t="shared" si="2"/>
        <v>30442.510000000002</v>
      </c>
      <c r="F37" s="101">
        <f t="shared" si="1"/>
        <v>67.318829844337088</v>
      </c>
      <c r="H37" s="112"/>
      <c r="I37" s="112"/>
      <c r="J37" s="112"/>
    </row>
    <row r="38" spans="1:10" x14ac:dyDescent="0.2">
      <c r="A38" s="91" t="s">
        <v>224</v>
      </c>
      <c r="B38" s="92" t="s">
        <v>225</v>
      </c>
      <c r="C38" s="93">
        <v>93150</v>
      </c>
      <c r="D38" s="93">
        <v>62707.49</v>
      </c>
      <c r="E38" s="93">
        <f t="shared" si="2"/>
        <v>30442.510000000002</v>
      </c>
      <c r="F38" s="102">
        <f t="shared" si="1"/>
        <v>67.318829844337088</v>
      </c>
      <c r="H38" s="112"/>
      <c r="I38" s="112"/>
      <c r="J38" s="112"/>
    </row>
    <row r="39" spans="1:10" ht="22.5" x14ac:dyDescent="0.2">
      <c r="A39" s="94" t="s">
        <v>201</v>
      </c>
      <c r="B39" s="95" t="s">
        <v>202</v>
      </c>
      <c r="C39" s="96">
        <v>88650</v>
      </c>
      <c r="D39" s="96">
        <v>58187.49</v>
      </c>
      <c r="E39" s="96">
        <f t="shared" si="2"/>
        <v>30462.510000000002</v>
      </c>
      <c r="F39" s="103">
        <f t="shared" si="1"/>
        <v>65.637326565143823</v>
      </c>
    </row>
    <row r="40" spans="1:10" x14ac:dyDescent="0.2">
      <c r="A40" s="97" t="s">
        <v>74</v>
      </c>
      <c r="B40" s="98" t="s">
        <v>75</v>
      </c>
      <c r="C40" s="99">
        <v>88450</v>
      </c>
      <c r="D40" s="99">
        <v>58077.02</v>
      </c>
      <c r="E40" s="99">
        <f t="shared" si="2"/>
        <v>30372.980000000003</v>
      </c>
      <c r="F40" s="72">
        <f t="shared" si="1"/>
        <v>65.660847936687389</v>
      </c>
    </row>
    <row r="41" spans="1:10" x14ac:dyDescent="0.2">
      <c r="A41" s="97" t="s">
        <v>78</v>
      </c>
      <c r="B41" s="98" t="s">
        <v>79</v>
      </c>
      <c r="C41" s="99">
        <v>400</v>
      </c>
      <c r="D41" s="99">
        <v>400</v>
      </c>
      <c r="E41" s="99">
        <f t="shared" si="2"/>
        <v>0</v>
      </c>
      <c r="F41" s="72">
        <f t="shared" si="1"/>
        <v>100</v>
      </c>
    </row>
    <row r="42" spans="1:10" x14ac:dyDescent="0.2">
      <c r="A42" s="97" t="s">
        <v>80</v>
      </c>
      <c r="B42" s="98" t="s">
        <v>81</v>
      </c>
      <c r="C42" s="99">
        <v>13200</v>
      </c>
      <c r="D42" s="99">
        <v>7046.92</v>
      </c>
      <c r="E42" s="99">
        <f t="shared" si="2"/>
        <v>6153.08</v>
      </c>
      <c r="F42" s="72">
        <f t="shared" si="1"/>
        <v>53.385757575757573</v>
      </c>
    </row>
    <row r="43" spans="1:10" x14ac:dyDescent="0.2">
      <c r="A43" s="97" t="s">
        <v>82</v>
      </c>
      <c r="B43" s="98" t="s">
        <v>83</v>
      </c>
      <c r="C43" s="99">
        <v>900</v>
      </c>
      <c r="D43" s="99">
        <v>400</v>
      </c>
      <c r="E43" s="99">
        <f t="shared" si="2"/>
        <v>500</v>
      </c>
      <c r="F43" s="72">
        <f t="shared" si="1"/>
        <v>44.444444444444443</v>
      </c>
    </row>
    <row r="44" spans="1:10" x14ac:dyDescent="0.2">
      <c r="A44" s="97" t="s">
        <v>84</v>
      </c>
      <c r="B44" s="98" t="s">
        <v>85</v>
      </c>
      <c r="C44" s="99">
        <v>0</v>
      </c>
      <c r="D44" s="99">
        <v>0</v>
      </c>
      <c r="E44" s="99">
        <f t="shared" si="2"/>
        <v>0</v>
      </c>
      <c r="F44" s="72" t="s">
        <v>34</v>
      </c>
    </row>
    <row r="45" spans="1:10" x14ac:dyDescent="0.2">
      <c r="A45" s="97" t="s">
        <v>88</v>
      </c>
      <c r="B45" s="98" t="s">
        <v>89</v>
      </c>
      <c r="C45" s="99">
        <v>1900</v>
      </c>
      <c r="D45" s="99">
        <v>1000</v>
      </c>
      <c r="E45" s="99">
        <f t="shared" si="2"/>
        <v>900</v>
      </c>
      <c r="F45" s="72">
        <f t="shared" si="1"/>
        <v>52.631578947368418</v>
      </c>
    </row>
    <row r="46" spans="1:10" x14ac:dyDescent="0.2">
      <c r="A46" s="97" t="s">
        <v>90</v>
      </c>
      <c r="B46" s="98" t="s">
        <v>91</v>
      </c>
      <c r="C46" s="99">
        <v>64300</v>
      </c>
      <c r="D46" s="99">
        <v>42699.38</v>
      </c>
      <c r="E46" s="99">
        <f t="shared" si="2"/>
        <v>21600.620000000003</v>
      </c>
      <c r="F46" s="72">
        <f t="shared" si="1"/>
        <v>66.406500777604975</v>
      </c>
    </row>
    <row r="47" spans="1:10" x14ac:dyDescent="0.2">
      <c r="A47" s="97" t="s">
        <v>92</v>
      </c>
      <c r="B47" s="98" t="s">
        <v>93</v>
      </c>
      <c r="C47" s="99">
        <v>0</v>
      </c>
      <c r="D47" s="99">
        <v>0</v>
      </c>
      <c r="E47" s="99">
        <f t="shared" si="2"/>
        <v>0</v>
      </c>
      <c r="F47" s="72" t="s">
        <v>34</v>
      </c>
    </row>
    <row r="48" spans="1:10" x14ac:dyDescent="0.2">
      <c r="A48" s="97" t="s">
        <v>94</v>
      </c>
      <c r="B48" s="98" t="s">
        <v>95</v>
      </c>
      <c r="C48" s="99">
        <v>500</v>
      </c>
      <c r="D48" s="99">
        <v>500</v>
      </c>
      <c r="E48" s="99">
        <f t="shared" si="2"/>
        <v>0</v>
      </c>
      <c r="F48" s="72">
        <f t="shared" si="1"/>
        <v>100</v>
      </c>
    </row>
    <row r="49" spans="1:6" x14ac:dyDescent="0.2">
      <c r="A49" s="97" t="s">
        <v>96</v>
      </c>
      <c r="B49" s="98" t="s">
        <v>97</v>
      </c>
      <c r="C49" s="99">
        <v>200</v>
      </c>
      <c r="D49" s="99">
        <v>200</v>
      </c>
      <c r="E49" s="99">
        <f t="shared" si="2"/>
        <v>0</v>
      </c>
      <c r="F49" s="72">
        <f t="shared" si="1"/>
        <v>100</v>
      </c>
    </row>
    <row r="50" spans="1:6" x14ac:dyDescent="0.2">
      <c r="A50" s="97" t="s">
        <v>102</v>
      </c>
      <c r="B50" s="98" t="s">
        <v>103</v>
      </c>
      <c r="C50" s="99">
        <v>400</v>
      </c>
      <c r="D50" s="99">
        <v>400</v>
      </c>
      <c r="E50" s="99">
        <f t="shared" si="2"/>
        <v>0</v>
      </c>
      <c r="F50" s="72">
        <f t="shared" si="1"/>
        <v>100</v>
      </c>
    </row>
    <row r="51" spans="1:6" x14ac:dyDescent="0.2">
      <c r="A51" s="97" t="s">
        <v>104</v>
      </c>
      <c r="B51" s="98" t="s">
        <v>105</v>
      </c>
      <c r="C51" s="99">
        <v>1500</v>
      </c>
      <c r="D51" s="99">
        <v>1745</v>
      </c>
      <c r="E51" s="99">
        <f t="shared" si="2"/>
        <v>-245</v>
      </c>
      <c r="F51" s="72">
        <f t="shared" si="1"/>
        <v>116.33333333333333</v>
      </c>
    </row>
    <row r="52" spans="1:6" x14ac:dyDescent="0.2">
      <c r="A52" s="97" t="s">
        <v>106</v>
      </c>
      <c r="B52" s="98" t="s">
        <v>107</v>
      </c>
      <c r="C52" s="99">
        <v>100</v>
      </c>
      <c r="D52" s="99">
        <v>63.72</v>
      </c>
      <c r="E52" s="99">
        <f t="shared" si="2"/>
        <v>36.28</v>
      </c>
      <c r="F52" s="72">
        <f t="shared" si="1"/>
        <v>63.72</v>
      </c>
    </row>
    <row r="53" spans="1:6" x14ac:dyDescent="0.2">
      <c r="A53" s="97" t="s">
        <v>108</v>
      </c>
      <c r="B53" s="98" t="s">
        <v>109</v>
      </c>
      <c r="C53" s="99">
        <v>2300</v>
      </c>
      <c r="D53" s="99">
        <v>1400</v>
      </c>
      <c r="E53" s="99">
        <f t="shared" si="2"/>
        <v>900</v>
      </c>
      <c r="F53" s="72">
        <f t="shared" si="1"/>
        <v>60.869565217391312</v>
      </c>
    </row>
    <row r="54" spans="1:6" x14ac:dyDescent="0.2">
      <c r="A54" s="97" t="s">
        <v>110</v>
      </c>
      <c r="B54" s="98" t="s">
        <v>111</v>
      </c>
      <c r="C54" s="99">
        <v>0</v>
      </c>
      <c r="D54" s="99">
        <v>0</v>
      </c>
      <c r="E54" s="99">
        <f t="shared" si="2"/>
        <v>0</v>
      </c>
      <c r="F54" s="72" t="s">
        <v>34</v>
      </c>
    </row>
    <row r="55" spans="1:6" x14ac:dyDescent="0.2">
      <c r="A55" s="97" t="s">
        <v>112</v>
      </c>
      <c r="B55" s="98" t="s">
        <v>113</v>
      </c>
      <c r="C55" s="99">
        <v>600</v>
      </c>
      <c r="D55" s="99">
        <v>1272</v>
      </c>
      <c r="E55" s="99">
        <f t="shared" si="2"/>
        <v>-672</v>
      </c>
      <c r="F55" s="72">
        <f t="shared" si="1"/>
        <v>212</v>
      </c>
    </row>
    <row r="56" spans="1:6" x14ac:dyDescent="0.2">
      <c r="A56" s="97" t="s">
        <v>114</v>
      </c>
      <c r="B56" s="98" t="s">
        <v>115</v>
      </c>
      <c r="C56" s="99">
        <v>200</v>
      </c>
      <c r="D56" s="99">
        <v>200</v>
      </c>
      <c r="E56" s="99">
        <f t="shared" si="2"/>
        <v>0</v>
      </c>
      <c r="F56" s="72">
        <f t="shared" si="1"/>
        <v>100</v>
      </c>
    </row>
    <row r="57" spans="1:6" x14ac:dyDescent="0.2">
      <c r="A57" s="97" t="s">
        <v>116</v>
      </c>
      <c r="B57" s="98" t="s">
        <v>117</v>
      </c>
      <c r="C57" s="99">
        <v>200</v>
      </c>
      <c r="D57" s="99">
        <v>200</v>
      </c>
      <c r="E57" s="99">
        <f t="shared" si="2"/>
        <v>0</v>
      </c>
      <c r="F57" s="72">
        <f t="shared" si="1"/>
        <v>100</v>
      </c>
    </row>
    <row r="58" spans="1:6" x14ac:dyDescent="0.2">
      <c r="A58" s="97" t="s">
        <v>118</v>
      </c>
      <c r="B58" s="98" t="s">
        <v>119</v>
      </c>
      <c r="C58" s="99">
        <v>300</v>
      </c>
      <c r="D58" s="99">
        <v>300</v>
      </c>
      <c r="E58" s="99">
        <f t="shared" si="2"/>
        <v>0</v>
      </c>
      <c r="F58" s="72">
        <f t="shared" si="1"/>
        <v>100</v>
      </c>
    </row>
    <row r="59" spans="1:6" x14ac:dyDescent="0.2">
      <c r="A59" s="97" t="s">
        <v>124</v>
      </c>
      <c r="B59" s="98" t="s">
        <v>125</v>
      </c>
      <c r="C59" s="99">
        <v>1100</v>
      </c>
      <c r="D59" s="99">
        <v>0</v>
      </c>
      <c r="E59" s="99">
        <f t="shared" si="2"/>
        <v>1100</v>
      </c>
      <c r="F59" s="72">
        <f t="shared" si="1"/>
        <v>0</v>
      </c>
    </row>
    <row r="60" spans="1:6" x14ac:dyDescent="0.2">
      <c r="A60" s="97" t="s">
        <v>126</v>
      </c>
      <c r="B60" s="98" t="s">
        <v>127</v>
      </c>
      <c r="C60" s="99">
        <v>100</v>
      </c>
      <c r="D60" s="99">
        <v>0</v>
      </c>
      <c r="E60" s="99">
        <f t="shared" si="2"/>
        <v>100</v>
      </c>
      <c r="F60" s="72">
        <f t="shared" si="1"/>
        <v>0</v>
      </c>
    </row>
    <row r="61" spans="1:6" x14ac:dyDescent="0.2">
      <c r="A61" s="97" t="s">
        <v>128</v>
      </c>
      <c r="B61" s="98" t="s">
        <v>129</v>
      </c>
      <c r="C61" s="99">
        <v>50</v>
      </c>
      <c r="D61" s="99">
        <v>50</v>
      </c>
      <c r="E61" s="99">
        <f t="shared" si="2"/>
        <v>0</v>
      </c>
      <c r="F61" s="72">
        <f t="shared" si="1"/>
        <v>100</v>
      </c>
    </row>
    <row r="62" spans="1:6" x14ac:dyDescent="0.2">
      <c r="A62" s="97" t="s">
        <v>130</v>
      </c>
      <c r="B62" s="98" t="s">
        <v>131</v>
      </c>
      <c r="C62" s="99">
        <v>0</v>
      </c>
      <c r="D62" s="99">
        <v>0</v>
      </c>
      <c r="E62" s="99">
        <f t="shared" si="2"/>
        <v>0</v>
      </c>
      <c r="F62" s="72" t="s">
        <v>34</v>
      </c>
    </row>
    <row r="63" spans="1:6" x14ac:dyDescent="0.2">
      <c r="A63" s="97" t="s">
        <v>132</v>
      </c>
      <c r="B63" s="98" t="s">
        <v>133</v>
      </c>
      <c r="C63" s="99">
        <v>0</v>
      </c>
      <c r="D63" s="99">
        <v>0</v>
      </c>
      <c r="E63" s="99">
        <f t="shared" si="2"/>
        <v>0</v>
      </c>
      <c r="F63" s="72" t="s">
        <v>34</v>
      </c>
    </row>
    <row r="64" spans="1:6" x14ac:dyDescent="0.2">
      <c r="A64" s="97" t="s">
        <v>134</v>
      </c>
      <c r="B64" s="98" t="s">
        <v>121</v>
      </c>
      <c r="C64" s="99">
        <v>200</v>
      </c>
      <c r="D64" s="99">
        <v>200</v>
      </c>
      <c r="E64" s="99">
        <f t="shared" si="2"/>
        <v>0</v>
      </c>
      <c r="F64" s="72">
        <f t="shared" si="1"/>
        <v>100</v>
      </c>
    </row>
    <row r="65" spans="1:6" x14ac:dyDescent="0.2">
      <c r="A65" s="97" t="s">
        <v>135</v>
      </c>
      <c r="B65" s="98" t="s">
        <v>136</v>
      </c>
      <c r="C65" s="99">
        <v>200</v>
      </c>
      <c r="D65" s="99">
        <v>110.47</v>
      </c>
      <c r="E65" s="99">
        <f t="shared" si="2"/>
        <v>89.53</v>
      </c>
      <c r="F65" s="72">
        <f t="shared" si="1"/>
        <v>55.234999999999999</v>
      </c>
    </row>
    <row r="66" spans="1:6" x14ac:dyDescent="0.2">
      <c r="A66" s="97" t="s">
        <v>139</v>
      </c>
      <c r="B66" s="98" t="s">
        <v>140</v>
      </c>
      <c r="C66" s="99">
        <v>100</v>
      </c>
      <c r="D66" s="99">
        <v>100</v>
      </c>
      <c r="E66" s="99">
        <f t="shared" si="2"/>
        <v>0</v>
      </c>
      <c r="F66" s="72">
        <f t="shared" si="1"/>
        <v>100</v>
      </c>
    </row>
    <row r="67" spans="1:6" x14ac:dyDescent="0.2">
      <c r="A67" s="97" t="s">
        <v>143</v>
      </c>
      <c r="B67" s="98" t="s">
        <v>144</v>
      </c>
      <c r="C67" s="99">
        <v>50</v>
      </c>
      <c r="D67" s="99">
        <v>10.47</v>
      </c>
      <c r="E67" s="99">
        <f t="shared" si="2"/>
        <v>39.53</v>
      </c>
      <c r="F67" s="72">
        <f t="shared" si="1"/>
        <v>20.94</v>
      </c>
    </row>
    <row r="68" spans="1:6" x14ac:dyDescent="0.2">
      <c r="A68" s="97" t="s">
        <v>145</v>
      </c>
      <c r="B68" s="98" t="s">
        <v>146</v>
      </c>
      <c r="C68" s="99">
        <v>50</v>
      </c>
      <c r="D68" s="99">
        <v>0</v>
      </c>
      <c r="E68" s="99">
        <f t="shared" si="2"/>
        <v>50</v>
      </c>
      <c r="F68" s="72">
        <f t="shared" si="1"/>
        <v>0</v>
      </c>
    </row>
    <row r="69" spans="1:6" ht="22.5" x14ac:dyDescent="0.2">
      <c r="A69" s="94" t="s">
        <v>203</v>
      </c>
      <c r="B69" s="95" t="s">
        <v>204</v>
      </c>
      <c r="C69" s="96">
        <v>4500</v>
      </c>
      <c r="D69" s="96">
        <v>4520</v>
      </c>
      <c r="E69" s="96">
        <f t="shared" si="2"/>
        <v>-20</v>
      </c>
      <c r="F69" s="103">
        <f t="shared" si="1"/>
        <v>100.44444444444444</v>
      </c>
    </row>
    <row r="70" spans="1:6" x14ac:dyDescent="0.2">
      <c r="A70" s="97" t="s">
        <v>160</v>
      </c>
      <c r="B70" s="98" t="s">
        <v>161</v>
      </c>
      <c r="C70" s="99">
        <v>4500</v>
      </c>
      <c r="D70" s="99">
        <v>4520</v>
      </c>
      <c r="E70" s="99">
        <f t="shared" si="2"/>
        <v>-20</v>
      </c>
      <c r="F70" s="72">
        <f t="shared" si="1"/>
        <v>100.44444444444444</v>
      </c>
    </row>
    <row r="71" spans="1:6" x14ac:dyDescent="0.2">
      <c r="A71" s="97" t="s">
        <v>164</v>
      </c>
      <c r="B71" s="98" t="s">
        <v>165</v>
      </c>
      <c r="C71" s="99">
        <v>0</v>
      </c>
      <c r="D71" s="99">
        <v>0</v>
      </c>
      <c r="E71" s="99">
        <f t="shared" si="2"/>
        <v>0</v>
      </c>
      <c r="F71" s="72" t="s">
        <v>34</v>
      </c>
    </row>
    <row r="72" spans="1:6" x14ac:dyDescent="0.2">
      <c r="A72" s="97" t="s">
        <v>168</v>
      </c>
      <c r="B72" s="98" t="s">
        <v>169</v>
      </c>
      <c r="C72" s="99">
        <v>3200</v>
      </c>
      <c r="D72" s="99">
        <v>0</v>
      </c>
      <c r="E72" s="99">
        <f t="shared" si="2"/>
        <v>3200</v>
      </c>
      <c r="F72" s="72">
        <f t="shared" si="1"/>
        <v>0</v>
      </c>
    </row>
    <row r="73" spans="1:6" x14ac:dyDescent="0.2">
      <c r="A73" s="97" t="s">
        <v>172</v>
      </c>
      <c r="B73" s="98" t="s">
        <v>173</v>
      </c>
      <c r="C73" s="99">
        <v>1300</v>
      </c>
      <c r="D73" s="99">
        <v>4520</v>
      </c>
      <c r="E73" s="99">
        <f t="shared" si="2"/>
        <v>-3220</v>
      </c>
      <c r="F73" s="72">
        <f t="shared" si="1"/>
        <v>347.69230769230768</v>
      </c>
    </row>
    <row r="74" spans="1:6" x14ac:dyDescent="0.2">
      <c r="A74" s="97" t="s">
        <v>176</v>
      </c>
      <c r="B74" s="98" t="s">
        <v>177</v>
      </c>
      <c r="C74" s="99">
        <v>0</v>
      </c>
      <c r="D74" s="99">
        <v>0</v>
      </c>
      <c r="E74" s="99">
        <f t="shared" si="2"/>
        <v>0</v>
      </c>
      <c r="F74" s="72" t="s">
        <v>34</v>
      </c>
    </row>
    <row r="75" spans="1:6" x14ac:dyDescent="0.2">
      <c r="A75" s="85" t="s">
        <v>226</v>
      </c>
      <c r="B75" s="86" t="s">
        <v>188</v>
      </c>
      <c r="C75" s="87">
        <v>37300</v>
      </c>
      <c r="D75" s="87">
        <v>7754.01</v>
      </c>
      <c r="E75" s="87">
        <f t="shared" si="2"/>
        <v>29545.989999999998</v>
      </c>
      <c r="F75" s="100">
        <f t="shared" si="1"/>
        <v>20.788230563002681</v>
      </c>
    </row>
    <row r="76" spans="1:6" x14ac:dyDescent="0.2">
      <c r="A76" s="88" t="s">
        <v>187</v>
      </c>
      <c r="B76" s="89" t="s">
        <v>188</v>
      </c>
      <c r="C76" s="90">
        <v>37300</v>
      </c>
      <c r="D76" s="90">
        <v>7754.01</v>
      </c>
      <c r="E76" s="90">
        <f t="shared" si="2"/>
        <v>29545.989999999998</v>
      </c>
      <c r="F76" s="101">
        <f t="shared" si="1"/>
        <v>20.788230563002681</v>
      </c>
    </row>
    <row r="77" spans="1:6" x14ac:dyDescent="0.2">
      <c r="A77" s="91" t="s">
        <v>224</v>
      </c>
      <c r="B77" s="92" t="s">
        <v>225</v>
      </c>
      <c r="C77" s="93">
        <v>37300</v>
      </c>
      <c r="D77" s="93">
        <v>7754.01</v>
      </c>
      <c r="E77" s="93">
        <f t="shared" si="2"/>
        <v>29545.989999999998</v>
      </c>
      <c r="F77" s="102">
        <f t="shared" si="1"/>
        <v>20.788230563002681</v>
      </c>
    </row>
    <row r="78" spans="1:6" ht="22.5" x14ac:dyDescent="0.2">
      <c r="A78" s="94" t="s">
        <v>201</v>
      </c>
      <c r="B78" s="95" t="s">
        <v>202</v>
      </c>
      <c r="C78" s="96">
        <v>32500</v>
      </c>
      <c r="D78" s="96">
        <v>6954.04</v>
      </c>
      <c r="E78" s="96">
        <f t="shared" si="2"/>
        <v>25545.96</v>
      </c>
      <c r="F78" s="103">
        <f t="shared" ref="F78:F97" si="4">D78/C78*100</f>
        <v>21.397046153846151</v>
      </c>
    </row>
    <row r="79" spans="1:6" s="119" customFormat="1" x14ac:dyDescent="0.2">
      <c r="A79" s="97">
        <v>31</v>
      </c>
      <c r="B79" s="98" t="s">
        <v>58</v>
      </c>
      <c r="C79" s="99">
        <v>2000</v>
      </c>
      <c r="D79" s="99">
        <v>800</v>
      </c>
      <c r="E79" s="99">
        <f t="shared" ref="E79:E80" si="5">C79-D79</f>
        <v>1200</v>
      </c>
      <c r="F79" s="72">
        <f t="shared" ref="F79:F80" si="6">D79/C79*100</f>
        <v>40</v>
      </c>
    </row>
    <row r="80" spans="1:6" s="119" customFormat="1" x14ac:dyDescent="0.2">
      <c r="A80" s="97">
        <v>3121</v>
      </c>
      <c r="B80" s="98" t="s">
        <v>68</v>
      </c>
      <c r="C80" s="99">
        <v>2000</v>
      </c>
      <c r="D80" s="99">
        <v>800</v>
      </c>
      <c r="E80" s="99">
        <f t="shared" si="5"/>
        <v>1200</v>
      </c>
      <c r="F80" s="72">
        <f t="shared" si="6"/>
        <v>40</v>
      </c>
    </row>
    <row r="81" spans="1:6" x14ac:dyDescent="0.2">
      <c r="A81" s="97" t="s">
        <v>74</v>
      </c>
      <c r="B81" s="98" t="s">
        <v>75</v>
      </c>
      <c r="C81" s="99">
        <v>30300</v>
      </c>
      <c r="D81" s="99">
        <v>6154.04</v>
      </c>
      <c r="E81" s="99">
        <f t="shared" si="2"/>
        <v>24145.96</v>
      </c>
      <c r="F81" s="72">
        <f t="shared" si="4"/>
        <v>20.310363036303631</v>
      </c>
    </row>
    <row r="82" spans="1:6" x14ac:dyDescent="0.2">
      <c r="A82" s="97" t="s">
        <v>78</v>
      </c>
      <c r="B82" s="98" t="s">
        <v>79</v>
      </c>
      <c r="C82" s="99">
        <v>2500</v>
      </c>
      <c r="D82" s="99">
        <v>2336.04</v>
      </c>
      <c r="E82" s="99">
        <f t="shared" si="2"/>
        <v>163.96000000000004</v>
      </c>
      <c r="F82" s="72">
        <f t="shared" si="4"/>
        <v>93.441600000000008</v>
      </c>
    </row>
    <row r="83" spans="1:6" x14ac:dyDescent="0.2">
      <c r="A83" s="97" t="s">
        <v>82</v>
      </c>
      <c r="B83" s="98" t="s">
        <v>83</v>
      </c>
      <c r="C83" s="99">
        <v>1100</v>
      </c>
      <c r="D83" s="99">
        <v>1352.25</v>
      </c>
      <c r="E83" s="99">
        <f t="shared" si="2"/>
        <v>-252.25</v>
      </c>
      <c r="F83" s="72">
        <f t="shared" si="4"/>
        <v>122.93181818181817</v>
      </c>
    </row>
    <row r="84" spans="1:6" s="119" customFormat="1" x14ac:dyDescent="0.2">
      <c r="A84" s="97">
        <v>3214</v>
      </c>
      <c r="B84" s="98" t="s">
        <v>85</v>
      </c>
      <c r="C84" s="99">
        <v>100</v>
      </c>
      <c r="D84" s="99">
        <v>0</v>
      </c>
      <c r="E84" s="99">
        <f t="shared" si="2"/>
        <v>100</v>
      </c>
      <c r="F84" s="72">
        <f t="shared" si="4"/>
        <v>0</v>
      </c>
    </row>
    <row r="85" spans="1:6" x14ac:dyDescent="0.2">
      <c r="A85" s="97" t="s">
        <v>88</v>
      </c>
      <c r="B85" s="98" t="s">
        <v>89</v>
      </c>
      <c r="C85" s="99">
        <v>2000</v>
      </c>
      <c r="D85" s="99">
        <v>0</v>
      </c>
      <c r="E85" s="99">
        <f t="shared" si="2"/>
        <v>2000</v>
      </c>
      <c r="F85" s="72">
        <f t="shared" si="4"/>
        <v>0</v>
      </c>
    </row>
    <row r="86" spans="1:6" x14ac:dyDescent="0.2">
      <c r="A86" s="97" t="s">
        <v>90</v>
      </c>
      <c r="B86" s="98" t="s">
        <v>91</v>
      </c>
      <c r="C86" s="99">
        <v>1000</v>
      </c>
      <c r="D86" s="99">
        <v>0</v>
      </c>
      <c r="E86" s="99">
        <f t="shared" si="2"/>
        <v>1000</v>
      </c>
      <c r="F86" s="72">
        <f t="shared" si="4"/>
        <v>0</v>
      </c>
    </row>
    <row r="87" spans="1:6" s="119" customFormat="1" x14ac:dyDescent="0.2">
      <c r="A87" s="97">
        <v>3223</v>
      </c>
      <c r="B87" s="121" t="s">
        <v>93</v>
      </c>
      <c r="C87" s="99">
        <v>1500</v>
      </c>
      <c r="D87" s="99">
        <v>0</v>
      </c>
      <c r="E87" s="99">
        <f t="shared" ref="E87" si="7">C87-D87</f>
        <v>1500</v>
      </c>
      <c r="F87" s="72">
        <f t="shared" ref="F87" si="8">D87/C87*100</f>
        <v>0</v>
      </c>
    </row>
    <row r="88" spans="1:6" s="147" customFormat="1" x14ac:dyDescent="0.2">
      <c r="A88" s="97">
        <v>3224</v>
      </c>
      <c r="B88" s="121" t="s">
        <v>95</v>
      </c>
      <c r="C88" s="99">
        <v>1000</v>
      </c>
      <c r="D88" s="99">
        <v>0</v>
      </c>
      <c r="E88" s="99">
        <f t="shared" ref="E88" si="9">C88-D88</f>
        <v>1000</v>
      </c>
      <c r="F88" s="72">
        <f t="shared" ref="F88" si="10">D88/C88*100</f>
        <v>0</v>
      </c>
    </row>
    <row r="89" spans="1:6" x14ac:dyDescent="0.2">
      <c r="A89" s="97" t="s">
        <v>96</v>
      </c>
      <c r="B89" s="98" t="s">
        <v>97</v>
      </c>
      <c r="C89" s="99">
        <v>3500</v>
      </c>
      <c r="D89" s="99">
        <v>0</v>
      </c>
      <c r="E89" s="99">
        <f t="shared" si="2"/>
        <v>3500</v>
      </c>
      <c r="F89" s="72">
        <f t="shared" si="4"/>
        <v>0</v>
      </c>
    </row>
    <row r="90" spans="1:6" s="147" customFormat="1" x14ac:dyDescent="0.2">
      <c r="A90" s="97">
        <v>3227</v>
      </c>
      <c r="B90" s="98" t="s">
        <v>99</v>
      </c>
      <c r="C90" s="99">
        <v>300</v>
      </c>
      <c r="D90" s="99">
        <v>0</v>
      </c>
      <c r="E90" s="99">
        <f t="shared" ref="E90" si="11">C90-D90</f>
        <v>300</v>
      </c>
      <c r="F90" s="72">
        <f t="shared" ref="F90" si="12">D90/C90*100</f>
        <v>0</v>
      </c>
    </row>
    <row r="91" spans="1:6" x14ac:dyDescent="0.2">
      <c r="A91" s="97" t="s">
        <v>102</v>
      </c>
      <c r="B91" s="98" t="s">
        <v>103</v>
      </c>
      <c r="C91" s="99">
        <v>500</v>
      </c>
      <c r="D91" s="99">
        <v>2442.5300000000002</v>
      </c>
      <c r="E91" s="99">
        <f t="shared" ref="E91:E97" si="13">C91-D91</f>
        <v>-1942.5300000000002</v>
      </c>
      <c r="F91" s="72">
        <f t="shared" si="4"/>
        <v>488.50600000000003</v>
      </c>
    </row>
    <row r="92" spans="1:6" s="147" customFormat="1" x14ac:dyDescent="0.2">
      <c r="A92" s="97">
        <v>3233</v>
      </c>
      <c r="B92" s="98" t="s">
        <v>107</v>
      </c>
      <c r="C92" s="99">
        <v>100</v>
      </c>
      <c r="D92" s="99"/>
      <c r="E92" s="99"/>
      <c r="F92" s="72"/>
    </row>
    <row r="93" spans="1:6" s="147" customFormat="1" x14ac:dyDescent="0.2">
      <c r="A93" s="97">
        <v>3234</v>
      </c>
      <c r="B93" s="98" t="s">
        <v>109</v>
      </c>
      <c r="C93" s="99">
        <v>500</v>
      </c>
      <c r="D93" s="99"/>
      <c r="E93" s="99"/>
      <c r="F93" s="72"/>
    </row>
    <row r="94" spans="1:6" s="147" customFormat="1" x14ac:dyDescent="0.2">
      <c r="A94" s="97">
        <v>3235</v>
      </c>
      <c r="B94" s="98" t="s">
        <v>111</v>
      </c>
      <c r="C94" s="99">
        <v>200</v>
      </c>
      <c r="D94" s="99"/>
      <c r="E94" s="99"/>
      <c r="F94" s="72"/>
    </row>
    <row r="95" spans="1:6" s="147" customFormat="1" x14ac:dyDescent="0.2">
      <c r="A95" s="97">
        <v>3236</v>
      </c>
      <c r="B95" s="98" t="s">
        <v>113</v>
      </c>
      <c r="C95" s="99">
        <v>500</v>
      </c>
      <c r="D95" s="99"/>
      <c r="E95" s="99"/>
      <c r="F95" s="72"/>
    </row>
    <row r="96" spans="1:6" x14ac:dyDescent="0.2">
      <c r="A96" s="97" t="s">
        <v>114</v>
      </c>
      <c r="B96" s="98" t="s">
        <v>115</v>
      </c>
      <c r="C96" s="99">
        <v>500</v>
      </c>
      <c r="D96" s="99">
        <v>17.78</v>
      </c>
      <c r="E96" s="99">
        <f t="shared" si="13"/>
        <v>482.22</v>
      </c>
      <c r="F96" s="72">
        <f t="shared" si="4"/>
        <v>3.556</v>
      </c>
    </row>
    <row r="97" spans="1:6" x14ac:dyDescent="0.2">
      <c r="A97" s="97" t="s">
        <v>116</v>
      </c>
      <c r="B97" s="98" t="s">
        <v>117</v>
      </c>
      <c r="C97" s="99">
        <v>500</v>
      </c>
      <c r="D97" s="99">
        <v>0</v>
      </c>
      <c r="E97" s="99">
        <f t="shared" si="13"/>
        <v>500</v>
      </c>
      <c r="F97" s="72">
        <f t="shared" si="4"/>
        <v>0</v>
      </c>
    </row>
    <row r="98" spans="1:6" s="147" customFormat="1" x14ac:dyDescent="0.2">
      <c r="A98" s="97">
        <v>3239</v>
      </c>
      <c r="B98" s="150" t="s">
        <v>119</v>
      </c>
      <c r="C98" s="99">
        <v>10000</v>
      </c>
      <c r="D98" s="99">
        <v>0</v>
      </c>
      <c r="E98" s="99">
        <f t="shared" ref="E98" si="14">C98-D98</f>
        <v>10000</v>
      </c>
      <c r="F98" s="72">
        <f t="shared" ref="F98" si="15">D98/C98*100</f>
        <v>0</v>
      </c>
    </row>
    <row r="99" spans="1:6" x14ac:dyDescent="0.2">
      <c r="A99" s="97" t="s">
        <v>122</v>
      </c>
      <c r="B99" s="98" t="s">
        <v>123</v>
      </c>
      <c r="C99" s="99">
        <v>0</v>
      </c>
      <c r="D99" s="99">
        <v>0</v>
      </c>
      <c r="E99" s="99">
        <f>C99-D99</f>
        <v>0</v>
      </c>
      <c r="F99" s="72"/>
    </row>
    <row r="100" spans="1:6" s="119" customFormat="1" x14ac:dyDescent="0.2">
      <c r="A100" s="97">
        <v>3293</v>
      </c>
      <c r="B100" s="121" t="s">
        <v>127</v>
      </c>
      <c r="C100" s="99">
        <v>500</v>
      </c>
      <c r="D100" s="99">
        <v>0</v>
      </c>
      <c r="E100" s="99">
        <f>C100-D100</f>
        <v>500</v>
      </c>
      <c r="F100" s="72">
        <f>D100/C100*100</f>
        <v>0</v>
      </c>
    </row>
    <row r="101" spans="1:6" s="147" customFormat="1" x14ac:dyDescent="0.2">
      <c r="A101" s="97">
        <v>3294</v>
      </c>
      <c r="B101" s="98" t="s">
        <v>129</v>
      </c>
      <c r="C101" s="99">
        <v>200</v>
      </c>
      <c r="D101" s="99">
        <v>0</v>
      </c>
      <c r="E101" s="99">
        <f>C101-D101</f>
        <v>200</v>
      </c>
      <c r="F101" s="72">
        <f>D101/C101*100</f>
        <v>0</v>
      </c>
    </row>
    <row r="102" spans="1:6" x14ac:dyDescent="0.2">
      <c r="A102" s="97" t="s">
        <v>130</v>
      </c>
      <c r="B102" s="98" t="s">
        <v>131</v>
      </c>
      <c r="C102" s="99">
        <v>3300</v>
      </c>
      <c r="D102" s="99">
        <v>5.44</v>
      </c>
      <c r="E102" s="99">
        <f>C102-D102</f>
        <v>3294.56</v>
      </c>
      <c r="F102" s="72">
        <f>D102/C102*100</f>
        <v>0.16484848484848486</v>
      </c>
    </row>
    <row r="103" spans="1:6" x14ac:dyDescent="0.2">
      <c r="A103" s="97" t="s">
        <v>134</v>
      </c>
      <c r="B103" s="98" t="s">
        <v>121</v>
      </c>
      <c r="C103" s="99">
        <v>500</v>
      </c>
      <c r="D103" s="99">
        <v>0</v>
      </c>
      <c r="E103" s="99">
        <f>C103-D103</f>
        <v>500</v>
      </c>
      <c r="F103" s="72">
        <f>D103/C103*100</f>
        <v>0</v>
      </c>
    </row>
    <row r="104" spans="1:6" s="147" customFormat="1" x14ac:dyDescent="0.2">
      <c r="A104" s="97" t="s">
        <v>135</v>
      </c>
      <c r="B104" s="98" t="s">
        <v>136</v>
      </c>
      <c r="C104" s="99">
        <v>200</v>
      </c>
      <c r="D104" s="99">
        <v>0</v>
      </c>
      <c r="E104" s="99">
        <f t="shared" ref="E104:E105" si="16">C104-D104</f>
        <v>200</v>
      </c>
      <c r="F104" s="72">
        <f t="shared" ref="F104:F105" si="17">D104/C104*100</f>
        <v>0</v>
      </c>
    </row>
    <row r="105" spans="1:6" s="147" customFormat="1" x14ac:dyDescent="0.2">
      <c r="A105" s="97" t="s">
        <v>139</v>
      </c>
      <c r="B105" s="98" t="s">
        <v>140</v>
      </c>
      <c r="C105" s="99">
        <v>200</v>
      </c>
      <c r="D105" s="99">
        <v>0</v>
      </c>
      <c r="E105" s="99">
        <f t="shared" si="16"/>
        <v>200</v>
      </c>
      <c r="F105" s="72">
        <f t="shared" si="17"/>
        <v>0</v>
      </c>
    </row>
    <row r="106" spans="1:6" x14ac:dyDescent="0.2">
      <c r="A106" s="97" t="s">
        <v>147</v>
      </c>
      <c r="B106" s="98" t="s">
        <v>148</v>
      </c>
      <c r="C106" s="99">
        <v>0</v>
      </c>
      <c r="D106" s="99">
        <v>0</v>
      </c>
      <c r="E106" s="99">
        <f t="shared" ref="E106:E122" si="18">C106-D106</f>
        <v>0</v>
      </c>
      <c r="F106" s="72" t="s">
        <v>34</v>
      </c>
    </row>
    <row r="107" spans="1:6" x14ac:dyDescent="0.2">
      <c r="A107" s="97" t="s">
        <v>150</v>
      </c>
      <c r="B107" s="98" t="s">
        <v>151</v>
      </c>
      <c r="C107" s="99">
        <v>0</v>
      </c>
      <c r="D107" s="99">
        <v>0</v>
      </c>
      <c r="E107" s="99">
        <f t="shared" si="18"/>
        <v>0</v>
      </c>
      <c r="F107" s="72" t="s">
        <v>34</v>
      </c>
    </row>
    <row r="108" spans="1:6" ht="22.5" x14ac:dyDescent="0.2">
      <c r="A108" s="94" t="s">
        <v>203</v>
      </c>
      <c r="B108" s="95" t="s">
        <v>204</v>
      </c>
      <c r="C108" s="96">
        <v>4800</v>
      </c>
      <c r="D108" s="96">
        <v>799.97</v>
      </c>
      <c r="E108" s="96">
        <f t="shared" si="18"/>
        <v>4000.0299999999997</v>
      </c>
      <c r="F108" s="103">
        <f t="shared" ref="F108:F122" si="19">D108/C108*100</f>
        <v>16.666041666666668</v>
      </c>
    </row>
    <row r="109" spans="1:6" x14ac:dyDescent="0.2">
      <c r="A109" s="97" t="s">
        <v>160</v>
      </c>
      <c r="B109" s="98" t="s">
        <v>161</v>
      </c>
      <c r="C109" s="99">
        <v>4800</v>
      </c>
      <c r="D109" s="99">
        <v>799.97</v>
      </c>
      <c r="E109" s="99">
        <f t="shared" si="18"/>
        <v>4000.0299999999997</v>
      </c>
      <c r="F109" s="72">
        <f t="shared" si="19"/>
        <v>16.666041666666668</v>
      </c>
    </row>
    <row r="110" spans="1:6" x14ac:dyDescent="0.2">
      <c r="A110" s="151" t="s">
        <v>168</v>
      </c>
      <c r="B110" s="152" t="s">
        <v>169</v>
      </c>
      <c r="C110" s="99">
        <v>2000</v>
      </c>
      <c r="D110" s="99">
        <v>0</v>
      </c>
      <c r="E110" s="99">
        <f t="shared" si="18"/>
        <v>2000</v>
      </c>
      <c r="F110" s="72">
        <f t="shared" si="19"/>
        <v>0</v>
      </c>
    </row>
    <row r="111" spans="1:6" s="147" customFormat="1" x14ac:dyDescent="0.2">
      <c r="A111" s="62" t="s">
        <v>170</v>
      </c>
      <c r="B111" s="62" t="s">
        <v>171</v>
      </c>
      <c r="C111" s="99">
        <v>800</v>
      </c>
      <c r="D111" s="99">
        <v>799.97</v>
      </c>
      <c r="E111" s="99">
        <f t="shared" si="18"/>
        <v>2.9999999999972715E-2</v>
      </c>
      <c r="F111" s="72">
        <f t="shared" si="19"/>
        <v>99.996250000000003</v>
      </c>
    </row>
    <row r="112" spans="1:6" s="147" customFormat="1" x14ac:dyDescent="0.2">
      <c r="A112" s="62" t="s">
        <v>255</v>
      </c>
      <c r="B112" s="62" t="s">
        <v>248</v>
      </c>
      <c r="C112" s="99">
        <v>500</v>
      </c>
      <c r="D112" s="99">
        <v>0</v>
      </c>
      <c r="E112" s="99">
        <f t="shared" si="18"/>
        <v>500</v>
      </c>
      <c r="F112" s="72">
        <f t="shared" si="19"/>
        <v>0</v>
      </c>
    </row>
    <row r="113" spans="1:6" x14ac:dyDescent="0.2">
      <c r="A113" s="62" t="s">
        <v>172</v>
      </c>
      <c r="B113" s="152" t="s">
        <v>173</v>
      </c>
      <c r="C113" s="116">
        <v>1200</v>
      </c>
      <c r="D113" s="99">
        <v>0</v>
      </c>
      <c r="E113" s="99">
        <f t="shared" si="18"/>
        <v>1200</v>
      </c>
      <c r="F113" s="72">
        <f t="shared" si="19"/>
        <v>0</v>
      </c>
    </row>
    <row r="114" spans="1:6" s="147" customFormat="1" x14ac:dyDescent="0.2">
      <c r="A114" s="62" t="s">
        <v>176</v>
      </c>
      <c r="B114" s="62" t="s">
        <v>177</v>
      </c>
      <c r="C114" s="99">
        <v>300</v>
      </c>
      <c r="D114" s="99">
        <v>0</v>
      </c>
      <c r="E114" s="99">
        <f t="shared" si="18"/>
        <v>300</v>
      </c>
      <c r="F114" s="72">
        <f t="shared" si="19"/>
        <v>0</v>
      </c>
    </row>
    <row r="115" spans="1:6" x14ac:dyDescent="0.2">
      <c r="A115" s="85" t="s">
        <v>227</v>
      </c>
      <c r="B115" s="86" t="s">
        <v>228</v>
      </c>
      <c r="C115" s="87">
        <v>97200</v>
      </c>
      <c r="D115" s="87">
        <v>59878.99</v>
      </c>
      <c r="E115" s="87">
        <f t="shared" si="18"/>
        <v>37321.01</v>
      </c>
      <c r="F115" s="100">
        <f t="shared" si="19"/>
        <v>61.603899176954734</v>
      </c>
    </row>
    <row r="116" spans="1:6" x14ac:dyDescent="0.2">
      <c r="A116" s="88" t="s">
        <v>189</v>
      </c>
      <c r="B116" s="89" t="s">
        <v>190</v>
      </c>
      <c r="C116" s="90">
        <v>97200</v>
      </c>
      <c r="D116" s="90">
        <v>59878.99</v>
      </c>
      <c r="E116" s="90">
        <f t="shared" si="18"/>
        <v>37321.01</v>
      </c>
      <c r="F116" s="101">
        <f t="shared" si="19"/>
        <v>61.603899176954734</v>
      </c>
    </row>
    <row r="117" spans="1:6" x14ac:dyDescent="0.2">
      <c r="A117" s="91" t="s">
        <v>224</v>
      </c>
      <c r="B117" s="92" t="s">
        <v>225</v>
      </c>
      <c r="C117" s="93">
        <v>97200</v>
      </c>
      <c r="D117" s="93">
        <v>59878.99</v>
      </c>
      <c r="E117" s="93">
        <f t="shared" si="18"/>
        <v>37321.01</v>
      </c>
      <c r="F117" s="102">
        <f t="shared" si="19"/>
        <v>61.603899176954734</v>
      </c>
    </row>
    <row r="118" spans="1:6" ht="22.5" x14ac:dyDescent="0.2">
      <c r="A118" s="94" t="s">
        <v>201</v>
      </c>
      <c r="B118" s="95" t="s">
        <v>202</v>
      </c>
      <c r="C118" s="96">
        <v>71400</v>
      </c>
      <c r="D118" s="96">
        <v>42522.58</v>
      </c>
      <c r="E118" s="96">
        <f t="shared" si="18"/>
        <v>28877.42</v>
      </c>
      <c r="F118" s="103">
        <f t="shared" si="19"/>
        <v>59.555434173669475</v>
      </c>
    </row>
    <row r="119" spans="1:6" x14ac:dyDescent="0.2">
      <c r="A119" s="97" t="s">
        <v>57</v>
      </c>
      <c r="B119" s="98" t="s">
        <v>58</v>
      </c>
      <c r="C119" s="99">
        <v>1200</v>
      </c>
      <c r="D119" s="99">
        <v>939</v>
      </c>
      <c r="E119" s="99">
        <f t="shared" si="18"/>
        <v>261</v>
      </c>
      <c r="F119" s="72">
        <f t="shared" si="19"/>
        <v>78.25</v>
      </c>
    </row>
    <row r="120" spans="1:6" x14ac:dyDescent="0.2">
      <c r="A120" s="97" t="s">
        <v>69</v>
      </c>
      <c r="B120" s="98" t="s">
        <v>68</v>
      </c>
      <c r="C120" s="99">
        <v>1200</v>
      </c>
      <c r="D120" s="99">
        <v>939</v>
      </c>
      <c r="E120" s="99">
        <f t="shared" si="18"/>
        <v>261</v>
      </c>
      <c r="F120" s="72">
        <f t="shared" si="19"/>
        <v>78.25</v>
      </c>
    </row>
    <row r="121" spans="1:6" x14ac:dyDescent="0.2">
      <c r="A121" s="97" t="s">
        <v>74</v>
      </c>
      <c r="B121" s="98" t="s">
        <v>75</v>
      </c>
      <c r="C121" s="99">
        <v>69000</v>
      </c>
      <c r="D121" s="99">
        <v>41116.92</v>
      </c>
      <c r="E121" s="99">
        <f t="shared" si="18"/>
        <v>27883.08</v>
      </c>
      <c r="F121" s="72">
        <f t="shared" si="19"/>
        <v>59.589739130434779</v>
      </c>
    </row>
    <row r="122" spans="1:6" x14ac:dyDescent="0.2">
      <c r="A122" s="97" t="s">
        <v>78</v>
      </c>
      <c r="B122" s="98" t="s">
        <v>79</v>
      </c>
      <c r="C122" s="99">
        <v>2000</v>
      </c>
      <c r="D122" s="99">
        <v>1925</v>
      </c>
      <c r="E122" s="99">
        <f t="shared" si="18"/>
        <v>75</v>
      </c>
      <c r="F122" s="72">
        <f t="shared" si="19"/>
        <v>96.25</v>
      </c>
    </row>
    <row r="123" spans="1:6" s="147" customFormat="1" x14ac:dyDescent="0.2">
      <c r="A123" s="97">
        <v>3212</v>
      </c>
      <c r="B123" s="98" t="s">
        <v>81</v>
      </c>
      <c r="C123" s="99">
        <v>100</v>
      </c>
      <c r="D123" s="99"/>
      <c r="E123" s="99"/>
      <c r="F123" s="72"/>
    </row>
    <row r="124" spans="1:6" x14ac:dyDescent="0.2">
      <c r="A124" s="97" t="s">
        <v>82</v>
      </c>
      <c r="B124" s="98" t="s">
        <v>83</v>
      </c>
      <c r="C124" s="99">
        <v>300</v>
      </c>
      <c r="D124" s="99">
        <v>3.98</v>
      </c>
      <c r="E124" s="99">
        <f t="shared" ref="E124:E155" si="20">C124-D124</f>
        <v>296.02</v>
      </c>
      <c r="F124" s="72">
        <f t="shared" ref="F124:F146" si="21">D124/C124*100</f>
        <v>1.3266666666666667</v>
      </c>
    </row>
    <row r="125" spans="1:6" x14ac:dyDescent="0.2">
      <c r="A125" s="97" t="s">
        <v>84</v>
      </c>
      <c r="B125" s="98" t="s">
        <v>85</v>
      </c>
      <c r="C125" s="99">
        <v>400</v>
      </c>
      <c r="D125" s="99">
        <v>300</v>
      </c>
      <c r="E125" s="99">
        <f t="shared" si="20"/>
        <v>100</v>
      </c>
      <c r="F125" s="72">
        <f t="shared" si="21"/>
        <v>75</v>
      </c>
    </row>
    <row r="126" spans="1:6" x14ac:dyDescent="0.2">
      <c r="A126" s="97" t="s">
        <v>88</v>
      </c>
      <c r="B126" s="98" t="s">
        <v>89</v>
      </c>
      <c r="C126" s="99">
        <v>6500</v>
      </c>
      <c r="D126" s="99">
        <v>6130.57</v>
      </c>
      <c r="E126" s="99">
        <f t="shared" si="20"/>
        <v>369.43000000000029</v>
      </c>
      <c r="F126" s="72">
        <f t="shared" si="21"/>
        <v>94.316461538461539</v>
      </c>
    </row>
    <row r="127" spans="1:6" x14ac:dyDescent="0.2">
      <c r="A127" s="97" t="s">
        <v>90</v>
      </c>
      <c r="B127" s="98" t="s">
        <v>91</v>
      </c>
      <c r="C127" s="99">
        <v>700</v>
      </c>
      <c r="D127" s="99">
        <v>0</v>
      </c>
      <c r="E127" s="99">
        <f t="shared" si="20"/>
        <v>700</v>
      </c>
      <c r="F127" s="72">
        <f t="shared" si="21"/>
        <v>0</v>
      </c>
    </row>
    <row r="128" spans="1:6" x14ac:dyDescent="0.2">
      <c r="A128" s="97" t="s">
        <v>92</v>
      </c>
      <c r="B128" s="98" t="s">
        <v>93</v>
      </c>
      <c r="C128" s="99">
        <v>23700</v>
      </c>
      <c r="D128" s="99">
        <v>13128.6</v>
      </c>
      <c r="E128" s="99">
        <f t="shared" si="20"/>
        <v>10571.4</v>
      </c>
      <c r="F128" s="72">
        <f t="shared" si="21"/>
        <v>55.394936708860762</v>
      </c>
    </row>
    <row r="129" spans="1:6" x14ac:dyDescent="0.2">
      <c r="A129" s="97" t="s">
        <v>94</v>
      </c>
      <c r="B129" s="98" t="s">
        <v>95</v>
      </c>
      <c r="C129" s="99">
        <v>1800</v>
      </c>
      <c r="D129" s="99">
        <v>1161.71</v>
      </c>
      <c r="E129" s="99">
        <f t="shared" si="20"/>
        <v>638.29</v>
      </c>
      <c r="F129" s="72">
        <f t="shared" si="21"/>
        <v>64.539444444444456</v>
      </c>
    </row>
    <row r="130" spans="1:6" x14ac:dyDescent="0.2">
      <c r="A130" s="97" t="s">
        <v>96</v>
      </c>
      <c r="B130" s="98" t="s">
        <v>97</v>
      </c>
      <c r="C130" s="99">
        <v>1700</v>
      </c>
      <c r="D130" s="99">
        <v>1653.08</v>
      </c>
      <c r="E130" s="99">
        <f t="shared" si="20"/>
        <v>46.920000000000073</v>
      </c>
      <c r="F130" s="72">
        <f t="shared" si="21"/>
        <v>97.24</v>
      </c>
    </row>
    <row r="131" spans="1:6" x14ac:dyDescent="0.2">
      <c r="A131" s="97" t="s">
        <v>98</v>
      </c>
      <c r="B131" s="98" t="s">
        <v>99</v>
      </c>
      <c r="C131" s="99">
        <v>400</v>
      </c>
      <c r="D131" s="99">
        <v>400</v>
      </c>
      <c r="E131" s="99">
        <f t="shared" si="20"/>
        <v>0</v>
      </c>
      <c r="F131" s="72">
        <f t="shared" si="21"/>
        <v>100</v>
      </c>
    </row>
    <row r="132" spans="1:6" x14ac:dyDescent="0.2">
      <c r="A132" s="97" t="s">
        <v>102</v>
      </c>
      <c r="B132" s="98" t="s">
        <v>103</v>
      </c>
      <c r="C132" s="99">
        <v>2500</v>
      </c>
      <c r="D132" s="99">
        <v>1486.47</v>
      </c>
      <c r="E132" s="99">
        <f t="shared" si="20"/>
        <v>1013.53</v>
      </c>
      <c r="F132" s="72">
        <f t="shared" si="21"/>
        <v>59.458800000000004</v>
      </c>
    </row>
    <row r="133" spans="1:6" x14ac:dyDescent="0.2">
      <c r="A133" s="97" t="s">
        <v>104</v>
      </c>
      <c r="B133" s="98" t="s">
        <v>105</v>
      </c>
      <c r="C133" s="99">
        <v>1500</v>
      </c>
      <c r="D133" s="99">
        <v>994.55</v>
      </c>
      <c r="E133" s="99">
        <f t="shared" si="20"/>
        <v>505.45000000000005</v>
      </c>
      <c r="F133" s="72">
        <f t="shared" si="21"/>
        <v>66.303333333333327</v>
      </c>
    </row>
    <row r="134" spans="1:6" x14ac:dyDescent="0.2">
      <c r="A134" s="97" t="s">
        <v>106</v>
      </c>
      <c r="B134" s="98" t="s">
        <v>107</v>
      </c>
      <c r="C134" s="99">
        <v>100</v>
      </c>
      <c r="D134" s="99">
        <v>0</v>
      </c>
      <c r="E134" s="99">
        <f t="shared" si="20"/>
        <v>100</v>
      </c>
      <c r="F134" s="72">
        <f t="shared" si="21"/>
        <v>0</v>
      </c>
    </row>
    <row r="135" spans="1:6" x14ac:dyDescent="0.2">
      <c r="A135" s="97" t="s">
        <v>108</v>
      </c>
      <c r="B135" s="98" t="s">
        <v>109</v>
      </c>
      <c r="C135" s="99">
        <v>11000</v>
      </c>
      <c r="D135" s="99">
        <v>6783.6</v>
      </c>
      <c r="E135" s="99">
        <f t="shared" si="20"/>
        <v>4216.3999999999996</v>
      </c>
      <c r="F135" s="72">
        <f t="shared" si="21"/>
        <v>61.669090909090919</v>
      </c>
    </row>
    <row r="136" spans="1:6" x14ac:dyDescent="0.2">
      <c r="A136" s="97" t="s">
        <v>110</v>
      </c>
      <c r="B136" s="98" t="s">
        <v>111</v>
      </c>
      <c r="C136" s="99">
        <v>1000</v>
      </c>
      <c r="D136" s="99">
        <v>913.69</v>
      </c>
      <c r="E136" s="99">
        <f t="shared" si="20"/>
        <v>86.309999999999945</v>
      </c>
      <c r="F136" s="72">
        <f t="shared" si="21"/>
        <v>91.369</v>
      </c>
    </row>
    <row r="137" spans="1:6" x14ac:dyDescent="0.2">
      <c r="A137" s="97" t="s">
        <v>112</v>
      </c>
      <c r="B137" s="98" t="s">
        <v>113</v>
      </c>
      <c r="C137" s="99">
        <v>900</v>
      </c>
      <c r="D137" s="99">
        <v>212.5</v>
      </c>
      <c r="E137" s="99">
        <f t="shared" si="20"/>
        <v>687.5</v>
      </c>
      <c r="F137" s="72">
        <f t="shared" si="21"/>
        <v>23.611111111111111</v>
      </c>
    </row>
    <row r="138" spans="1:6" x14ac:dyDescent="0.2">
      <c r="A138" s="97" t="s">
        <v>114</v>
      </c>
      <c r="B138" s="98" t="s">
        <v>115</v>
      </c>
      <c r="C138" s="99">
        <v>3800</v>
      </c>
      <c r="D138" s="99">
        <v>1933.1</v>
      </c>
      <c r="E138" s="99">
        <f t="shared" si="20"/>
        <v>1866.9</v>
      </c>
      <c r="F138" s="72">
        <f t="shared" si="21"/>
        <v>50.871052631578948</v>
      </c>
    </row>
    <row r="139" spans="1:6" x14ac:dyDescent="0.2">
      <c r="A139" s="97" t="s">
        <v>116</v>
      </c>
      <c r="B139" s="98" t="s">
        <v>117</v>
      </c>
      <c r="C139" s="99">
        <v>5600</v>
      </c>
      <c r="D139" s="99">
        <v>2557.35</v>
      </c>
      <c r="E139" s="99">
        <f t="shared" si="20"/>
        <v>3042.65</v>
      </c>
      <c r="F139" s="72">
        <f t="shared" si="21"/>
        <v>45.666964285714286</v>
      </c>
    </row>
    <row r="140" spans="1:6" x14ac:dyDescent="0.2">
      <c r="A140" s="97" t="s">
        <v>118</v>
      </c>
      <c r="B140" s="98" t="s">
        <v>119</v>
      </c>
      <c r="C140" s="99">
        <v>2400</v>
      </c>
      <c r="D140" s="99">
        <v>696.96</v>
      </c>
      <c r="E140" s="99">
        <f t="shared" si="20"/>
        <v>1703.04</v>
      </c>
      <c r="F140" s="72">
        <f t="shared" si="21"/>
        <v>29.04</v>
      </c>
    </row>
    <row r="141" spans="1:6" x14ac:dyDescent="0.2">
      <c r="A141" s="97" t="s">
        <v>126</v>
      </c>
      <c r="B141" s="98" t="s">
        <v>127</v>
      </c>
      <c r="C141" s="99">
        <v>0</v>
      </c>
      <c r="D141" s="99">
        <v>0</v>
      </c>
      <c r="E141" s="99">
        <f t="shared" si="20"/>
        <v>0</v>
      </c>
      <c r="F141" s="72"/>
    </row>
    <row r="142" spans="1:6" x14ac:dyDescent="0.2">
      <c r="A142" s="97" t="s">
        <v>128</v>
      </c>
      <c r="B142" s="98" t="s">
        <v>129</v>
      </c>
      <c r="C142" s="99">
        <v>200</v>
      </c>
      <c r="D142" s="99">
        <v>140</v>
      </c>
      <c r="E142" s="99">
        <f t="shared" si="20"/>
        <v>60</v>
      </c>
      <c r="F142" s="72">
        <f t="shared" si="21"/>
        <v>70</v>
      </c>
    </row>
    <row r="143" spans="1:6" x14ac:dyDescent="0.2">
      <c r="A143" s="97" t="s">
        <v>130</v>
      </c>
      <c r="B143" s="98" t="s">
        <v>131</v>
      </c>
      <c r="C143" s="99">
        <v>200</v>
      </c>
      <c r="D143" s="99">
        <v>200</v>
      </c>
      <c r="E143" s="99">
        <f t="shared" si="20"/>
        <v>0</v>
      </c>
      <c r="F143" s="72">
        <f t="shared" si="21"/>
        <v>100</v>
      </c>
    </row>
    <row r="144" spans="1:6" x14ac:dyDescent="0.2">
      <c r="A144" s="97" t="s">
        <v>134</v>
      </c>
      <c r="B144" s="98" t="s">
        <v>121</v>
      </c>
      <c r="C144" s="99">
        <v>2200</v>
      </c>
      <c r="D144" s="99">
        <v>442.26</v>
      </c>
      <c r="E144" s="99">
        <f t="shared" si="20"/>
        <v>1757.74</v>
      </c>
      <c r="F144" s="72">
        <f t="shared" si="21"/>
        <v>20.102727272727272</v>
      </c>
    </row>
    <row r="145" spans="1:6" x14ac:dyDescent="0.2">
      <c r="A145" s="97" t="s">
        <v>135</v>
      </c>
      <c r="B145" s="98" t="s">
        <v>136</v>
      </c>
      <c r="C145" s="99">
        <v>1000</v>
      </c>
      <c r="D145" s="99">
        <v>466.66</v>
      </c>
      <c r="E145" s="99">
        <f t="shared" si="20"/>
        <v>533.33999999999992</v>
      </c>
      <c r="F145" s="72">
        <f t="shared" si="21"/>
        <v>46.666000000000004</v>
      </c>
    </row>
    <row r="146" spans="1:6" x14ac:dyDescent="0.2">
      <c r="A146" s="97" t="s">
        <v>139</v>
      </c>
      <c r="B146" s="98" t="s">
        <v>140</v>
      </c>
      <c r="C146" s="99">
        <v>900</v>
      </c>
      <c r="D146" s="99">
        <v>466.66</v>
      </c>
      <c r="E146" s="99">
        <f t="shared" si="20"/>
        <v>433.34</v>
      </c>
      <c r="F146" s="72">
        <f t="shared" si="21"/>
        <v>51.851111111111116</v>
      </c>
    </row>
    <row r="147" spans="1:6" x14ac:dyDescent="0.2">
      <c r="A147" s="97" t="s">
        <v>141</v>
      </c>
      <c r="B147" s="98" t="s">
        <v>142</v>
      </c>
      <c r="C147" s="99">
        <v>0</v>
      </c>
      <c r="D147" s="99">
        <v>0</v>
      </c>
      <c r="E147" s="99">
        <f t="shared" si="20"/>
        <v>0</v>
      </c>
      <c r="F147" s="72" t="s">
        <v>34</v>
      </c>
    </row>
    <row r="148" spans="1:6" x14ac:dyDescent="0.2">
      <c r="A148" s="97" t="s">
        <v>143</v>
      </c>
      <c r="B148" s="98" t="s">
        <v>144</v>
      </c>
      <c r="C148" s="99">
        <v>100</v>
      </c>
      <c r="D148" s="99">
        <v>0</v>
      </c>
      <c r="E148" s="99">
        <f t="shared" si="20"/>
        <v>100</v>
      </c>
      <c r="F148" s="72">
        <f t="shared" ref="F148:F155" si="22">D148/C148*100</f>
        <v>0</v>
      </c>
    </row>
    <row r="149" spans="1:6" x14ac:dyDescent="0.2">
      <c r="A149" s="97" t="s">
        <v>160</v>
      </c>
      <c r="B149" s="98" t="s">
        <v>161</v>
      </c>
      <c r="C149" s="99">
        <v>200</v>
      </c>
      <c r="D149" s="99">
        <v>0</v>
      </c>
      <c r="E149" s="99">
        <f t="shared" si="20"/>
        <v>200</v>
      </c>
      <c r="F149" s="72">
        <f t="shared" si="22"/>
        <v>0</v>
      </c>
    </row>
    <row r="150" spans="1:6" x14ac:dyDescent="0.2">
      <c r="A150" s="97" t="s">
        <v>176</v>
      </c>
      <c r="B150" s="98" t="s">
        <v>177</v>
      </c>
      <c r="C150" s="99">
        <v>200</v>
      </c>
      <c r="D150" s="99">
        <v>0</v>
      </c>
      <c r="E150" s="99">
        <f t="shared" si="20"/>
        <v>200</v>
      </c>
      <c r="F150" s="72">
        <f t="shared" si="22"/>
        <v>0</v>
      </c>
    </row>
    <row r="151" spans="1:6" ht="22.5" x14ac:dyDescent="0.2">
      <c r="A151" s="94" t="s">
        <v>205</v>
      </c>
      <c r="B151" s="95" t="s">
        <v>206</v>
      </c>
      <c r="C151" s="96">
        <v>25800</v>
      </c>
      <c r="D151" s="96"/>
      <c r="E151" s="96">
        <f t="shared" si="20"/>
        <v>25800</v>
      </c>
      <c r="F151" s="103">
        <f t="shared" si="22"/>
        <v>0</v>
      </c>
    </row>
    <row r="152" spans="1:6" x14ac:dyDescent="0.2">
      <c r="A152" s="151" t="s">
        <v>57</v>
      </c>
      <c r="B152" s="152" t="s">
        <v>58</v>
      </c>
      <c r="C152" s="153">
        <v>100</v>
      </c>
      <c r="D152" s="153">
        <v>0</v>
      </c>
      <c r="E152" s="153">
        <f t="shared" si="20"/>
        <v>100</v>
      </c>
      <c r="F152" s="72">
        <f t="shared" si="22"/>
        <v>0</v>
      </c>
    </row>
    <row r="153" spans="1:6" x14ac:dyDescent="0.2">
      <c r="A153" s="151" t="s">
        <v>69</v>
      </c>
      <c r="B153" s="152" t="s">
        <v>68</v>
      </c>
      <c r="C153" s="153">
        <v>100</v>
      </c>
      <c r="D153" s="153">
        <v>0</v>
      </c>
      <c r="E153" s="153">
        <f t="shared" si="20"/>
        <v>100</v>
      </c>
      <c r="F153" s="72">
        <f t="shared" si="22"/>
        <v>0</v>
      </c>
    </row>
    <row r="154" spans="1:6" x14ac:dyDescent="0.2">
      <c r="A154" s="151" t="s">
        <v>74</v>
      </c>
      <c r="B154" s="152" t="s">
        <v>75</v>
      </c>
      <c r="C154" s="153">
        <v>25700</v>
      </c>
      <c r="D154" s="153">
        <v>17356.41</v>
      </c>
      <c r="E154" s="153">
        <f t="shared" si="20"/>
        <v>8343.59</v>
      </c>
      <c r="F154" s="72">
        <f t="shared" si="22"/>
        <v>67.534669260700383</v>
      </c>
    </row>
    <row r="155" spans="1:6" x14ac:dyDescent="0.2">
      <c r="A155" s="151" t="s">
        <v>78</v>
      </c>
      <c r="B155" s="152" t="s">
        <v>79</v>
      </c>
      <c r="C155" s="153">
        <v>0</v>
      </c>
      <c r="D155" s="153">
        <v>0</v>
      </c>
      <c r="E155" s="153">
        <f t="shared" si="20"/>
        <v>0</v>
      </c>
      <c r="F155" s="72"/>
    </row>
    <row r="156" spans="1:6" s="147" customFormat="1" x14ac:dyDescent="0.2">
      <c r="A156" s="62">
        <v>3213</v>
      </c>
      <c r="B156" s="62" t="s">
        <v>83</v>
      </c>
      <c r="C156" s="153">
        <v>0</v>
      </c>
      <c r="D156" s="153">
        <v>0</v>
      </c>
      <c r="E156" s="153">
        <f t="shared" ref="E156:E168" si="23">C156-D156</f>
        <v>0</v>
      </c>
      <c r="F156" s="72"/>
    </row>
    <row r="157" spans="1:6" s="147" customFormat="1" x14ac:dyDescent="0.2">
      <c r="A157" s="62">
        <v>3214</v>
      </c>
      <c r="B157" s="62" t="s">
        <v>85</v>
      </c>
      <c r="C157" s="153">
        <v>0</v>
      </c>
      <c r="D157" s="153">
        <v>0</v>
      </c>
      <c r="E157" s="153">
        <f t="shared" si="23"/>
        <v>0</v>
      </c>
      <c r="F157" s="72"/>
    </row>
    <row r="158" spans="1:6" s="147" customFormat="1" x14ac:dyDescent="0.2">
      <c r="A158" s="62" t="s">
        <v>88</v>
      </c>
      <c r="B158" s="62" t="s">
        <v>89</v>
      </c>
      <c r="C158" s="153">
        <v>700</v>
      </c>
      <c r="D158" s="153">
        <v>0</v>
      </c>
      <c r="E158" s="153">
        <f t="shared" si="23"/>
        <v>700</v>
      </c>
      <c r="F158" s="72">
        <f t="shared" ref="F156:F168" si="24">D158/C158*100</f>
        <v>0</v>
      </c>
    </row>
    <row r="159" spans="1:6" x14ac:dyDescent="0.2">
      <c r="A159" s="151" t="s">
        <v>90</v>
      </c>
      <c r="B159" s="152" t="s">
        <v>91</v>
      </c>
      <c r="C159" s="153">
        <v>100</v>
      </c>
      <c r="D159" s="153">
        <v>0</v>
      </c>
      <c r="E159" s="153">
        <f t="shared" si="23"/>
        <v>100</v>
      </c>
      <c r="F159" s="72">
        <f t="shared" si="24"/>
        <v>0</v>
      </c>
    </row>
    <row r="160" spans="1:6" x14ac:dyDescent="0.2">
      <c r="A160" s="151" t="s">
        <v>102</v>
      </c>
      <c r="B160" s="152" t="s">
        <v>103</v>
      </c>
      <c r="C160" s="153">
        <v>6000</v>
      </c>
      <c r="D160" s="153">
        <v>0</v>
      </c>
      <c r="E160" s="153">
        <f t="shared" si="23"/>
        <v>6000</v>
      </c>
      <c r="F160" s="72">
        <f t="shared" si="24"/>
        <v>0</v>
      </c>
    </row>
    <row r="161" spans="1:6" x14ac:dyDescent="0.2">
      <c r="A161" s="151" t="s">
        <v>110</v>
      </c>
      <c r="B161" s="152" t="s">
        <v>111</v>
      </c>
      <c r="C161" s="153">
        <v>0</v>
      </c>
      <c r="D161" s="153">
        <v>0</v>
      </c>
      <c r="E161" s="153">
        <f t="shared" si="23"/>
        <v>0</v>
      </c>
      <c r="F161" s="72"/>
    </row>
    <row r="162" spans="1:6" x14ac:dyDescent="0.2">
      <c r="A162" s="151" t="s">
        <v>114</v>
      </c>
      <c r="B162" s="152" t="s">
        <v>115</v>
      </c>
      <c r="C162" s="153">
        <v>15600</v>
      </c>
      <c r="D162" s="153">
        <v>13977.73</v>
      </c>
      <c r="E162" s="153">
        <f t="shared" si="23"/>
        <v>1622.2700000000004</v>
      </c>
      <c r="F162" s="72">
        <f t="shared" si="24"/>
        <v>89.600833333333327</v>
      </c>
    </row>
    <row r="163" spans="1:6" s="147" customFormat="1" x14ac:dyDescent="0.2">
      <c r="A163" s="151" t="s">
        <v>116</v>
      </c>
      <c r="B163" s="152" t="s">
        <v>117</v>
      </c>
      <c r="C163" s="153">
        <v>0</v>
      </c>
      <c r="D163" s="153">
        <v>0</v>
      </c>
      <c r="E163" s="153">
        <f t="shared" si="23"/>
        <v>0</v>
      </c>
      <c r="F163" s="72"/>
    </row>
    <row r="164" spans="1:6" x14ac:dyDescent="0.2">
      <c r="A164" s="151" t="s">
        <v>118</v>
      </c>
      <c r="B164" s="152" t="s">
        <v>119</v>
      </c>
      <c r="C164" s="153">
        <v>2300</v>
      </c>
      <c r="D164" s="153">
        <v>0</v>
      </c>
      <c r="E164" s="153">
        <f t="shared" si="23"/>
        <v>2300</v>
      </c>
      <c r="F164" s="72">
        <f t="shared" si="24"/>
        <v>0</v>
      </c>
    </row>
    <row r="165" spans="1:6" x14ac:dyDescent="0.2">
      <c r="A165" s="151" t="s">
        <v>126</v>
      </c>
      <c r="B165" s="152" t="s">
        <v>127</v>
      </c>
      <c r="C165" s="153">
        <v>100</v>
      </c>
      <c r="D165" s="153">
        <v>0</v>
      </c>
      <c r="E165" s="153">
        <f t="shared" si="23"/>
        <v>100</v>
      </c>
      <c r="F165" s="72">
        <f t="shared" si="24"/>
        <v>0</v>
      </c>
    </row>
    <row r="166" spans="1:6" s="147" customFormat="1" x14ac:dyDescent="0.2">
      <c r="A166" s="62" t="s">
        <v>128</v>
      </c>
      <c r="B166" s="62" t="s">
        <v>129</v>
      </c>
      <c r="C166" s="153">
        <v>0</v>
      </c>
      <c r="D166" s="153">
        <v>0</v>
      </c>
      <c r="E166" s="153">
        <f t="shared" si="23"/>
        <v>0</v>
      </c>
      <c r="F166" s="72"/>
    </row>
    <row r="167" spans="1:6" s="147" customFormat="1" x14ac:dyDescent="0.2">
      <c r="A167" s="62" t="s">
        <v>130</v>
      </c>
      <c r="B167" s="62" t="s">
        <v>131</v>
      </c>
      <c r="C167" s="153">
        <v>0</v>
      </c>
      <c r="D167" s="153">
        <v>0</v>
      </c>
      <c r="E167" s="153">
        <f t="shared" si="23"/>
        <v>0</v>
      </c>
      <c r="F167" s="72"/>
    </row>
    <row r="168" spans="1:6" x14ac:dyDescent="0.2">
      <c r="A168" s="151" t="s">
        <v>134</v>
      </c>
      <c r="B168" s="152" t="s">
        <v>121</v>
      </c>
      <c r="C168" s="153">
        <v>900</v>
      </c>
      <c r="D168" s="153">
        <v>3378.68</v>
      </c>
      <c r="E168" s="153">
        <f t="shared" si="23"/>
        <v>-2478.6799999999998</v>
      </c>
      <c r="F168" s="72">
        <f t="shared" si="24"/>
        <v>375.40888888888884</v>
      </c>
    </row>
    <row r="169" spans="1:6" ht="22.5" x14ac:dyDescent="0.2">
      <c r="A169" s="94" t="s">
        <v>203</v>
      </c>
      <c r="B169" s="95" t="s">
        <v>204</v>
      </c>
      <c r="C169" s="96">
        <v>0</v>
      </c>
      <c r="D169" s="96">
        <v>0</v>
      </c>
      <c r="E169" s="96">
        <f t="shared" ref="E169:E174" si="25">C169-D169</f>
        <v>0</v>
      </c>
      <c r="F169" s="103" t="e">
        <f>D169/C169*100</f>
        <v>#DIV/0!</v>
      </c>
    </row>
    <row r="170" spans="1:6" x14ac:dyDescent="0.2">
      <c r="A170" s="97" t="s">
        <v>154</v>
      </c>
      <c r="B170" s="98" t="s">
        <v>155</v>
      </c>
      <c r="C170" s="99">
        <v>0</v>
      </c>
      <c r="D170" s="99">
        <v>0</v>
      </c>
      <c r="E170" s="99">
        <f t="shared" si="25"/>
        <v>0</v>
      </c>
      <c r="F170" s="72" t="s">
        <v>34</v>
      </c>
    </row>
    <row r="171" spans="1:6" x14ac:dyDescent="0.2">
      <c r="A171" s="97" t="s">
        <v>158</v>
      </c>
      <c r="B171" s="98" t="s">
        <v>159</v>
      </c>
      <c r="C171" s="99">
        <v>0</v>
      </c>
      <c r="D171" s="99">
        <v>0</v>
      </c>
      <c r="E171" s="99">
        <f t="shared" si="25"/>
        <v>0</v>
      </c>
      <c r="F171" s="72" t="s">
        <v>34</v>
      </c>
    </row>
    <row r="172" spans="1:6" x14ac:dyDescent="0.2">
      <c r="A172" s="97" t="s">
        <v>160</v>
      </c>
      <c r="B172" s="98" t="s">
        <v>161</v>
      </c>
      <c r="C172" s="99">
        <v>0</v>
      </c>
      <c r="D172" s="99">
        <v>0</v>
      </c>
      <c r="E172" s="99">
        <f t="shared" si="25"/>
        <v>0</v>
      </c>
      <c r="F172" s="72"/>
    </row>
    <row r="173" spans="1:6" x14ac:dyDescent="0.2">
      <c r="A173" s="97" t="s">
        <v>168</v>
      </c>
      <c r="B173" s="98" t="s">
        <v>169</v>
      </c>
      <c r="C173" s="99">
        <v>0</v>
      </c>
      <c r="D173" s="99">
        <v>0</v>
      </c>
      <c r="E173" s="99">
        <f t="shared" si="25"/>
        <v>0</v>
      </c>
      <c r="F173" s="72"/>
    </row>
    <row r="174" spans="1:6" x14ac:dyDescent="0.2">
      <c r="A174" s="97" t="s">
        <v>170</v>
      </c>
      <c r="B174" s="98" t="s">
        <v>171</v>
      </c>
      <c r="C174" s="99">
        <v>0</v>
      </c>
      <c r="D174" s="99">
        <v>0</v>
      </c>
      <c r="E174" s="99">
        <f t="shared" si="25"/>
        <v>0</v>
      </c>
      <c r="F174" s="72"/>
    </row>
    <row r="175" spans="1:6" s="119" customFormat="1" x14ac:dyDescent="0.2">
      <c r="A175" s="97">
        <v>4226</v>
      </c>
      <c r="B175" s="98" t="s">
        <v>248</v>
      </c>
      <c r="C175" s="99">
        <v>0</v>
      </c>
      <c r="D175" s="99">
        <v>0</v>
      </c>
      <c r="E175" s="99"/>
      <c r="F175" s="72"/>
    </row>
    <row r="176" spans="1:6" x14ac:dyDescent="0.2">
      <c r="A176" s="97" t="s">
        <v>172</v>
      </c>
      <c r="B176" s="98" t="s">
        <v>173</v>
      </c>
      <c r="C176" s="99">
        <v>0</v>
      </c>
      <c r="D176" s="99">
        <v>0</v>
      </c>
      <c r="E176" s="99">
        <f t="shared" ref="E176:E201" si="26">C176-D176</f>
        <v>0</v>
      </c>
      <c r="F176" s="72"/>
    </row>
    <row r="177" spans="1:6" x14ac:dyDescent="0.2">
      <c r="A177" s="97" t="s">
        <v>176</v>
      </c>
      <c r="B177" s="98" t="s">
        <v>177</v>
      </c>
      <c r="C177" s="99">
        <v>0</v>
      </c>
      <c r="D177" s="99">
        <v>0</v>
      </c>
      <c r="E177" s="99">
        <f t="shared" si="26"/>
        <v>0</v>
      </c>
      <c r="F177" s="72"/>
    </row>
    <row r="178" spans="1:6" x14ac:dyDescent="0.2">
      <c r="A178" s="97" t="s">
        <v>178</v>
      </c>
      <c r="B178" s="98" t="s">
        <v>179</v>
      </c>
      <c r="C178" s="99">
        <v>0</v>
      </c>
      <c r="D178" s="99">
        <v>0</v>
      </c>
      <c r="E178" s="99">
        <f t="shared" si="26"/>
        <v>0</v>
      </c>
      <c r="F178" s="72" t="s">
        <v>34</v>
      </c>
    </row>
    <row r="179" spans="1:6" x14ac:dyDescent="0.2">
      <c r="A179" s="97" t="s">
        <v>182</v>
      </c>
      <c r="B179" s="98" t="s">
        <v>181</v>
      </c>
      <c r="C179" s="99">
        <v>0</v>
      </c>
      <c r="D179" s="99">
        <v>0</v>
      </c>
      <c r="E179" s="99">
        <f t="shared" si="26"/>
        <v>0</v>
      </c>
      <c r="F179" s="72" t="s">
        <v>34</v>
      </c>
    </row>
    <row r="180" spans="1:6" x14ac:dyDescent="0.2">
      <c r="A180" s="85" t="s">
        <v>229</v>
      </c>
      <c r="B180" s="86" t="s">
        <v>230</v>
      </c>
      <c r="C180" s="87">
        <v>513400</v>
      </c>
      <c r="D180" s="87">
        <v>283910.36</v>
      </c>
      <c r="E180" s="87">
        <f t="shared" si="26"/>
        <v>229489.64</v>
      </c>
      <c r="F180" s="100">
        <f t="shared" ref="F180:F190" si="27">D180/C180*100</f>
        <v>55.300031164783789</v>
      </c>
    </row>
    <row r="181" spans="1:6" x14ac:dyDescent="0.2">
      <c r="A181" s="88" t="s">
        <v>191</v>
      </c>
      <c r="B181" s="89" t="s">
        <v>192</v>
      </c>
      <c r="C181" s="90">
        <v>513400</v>
      </c>
      <c r="D181" s="90">
        <v>283740.93</v>
      </c>
      <c r="E181" s="90">
        <f t="shared" si="26"/>
        <v>229659.07</v>
      </c>
      <c r="F181" s="101">
        <f t="shared" si="27"/>
        <v>55.267029606544604</v>
      </c>
    </row>
    <row r="182" spans="1:6" x14ac:dyDescent="0.2">
      <c r="A182" s="91" t="s">
        <v>224</v>
      </c>
      <c r="B182" s="92" t="s">
        <v>225</v>
      </c>
      <c r="C182" s="93">
        <v>513400</v>
      </c>
      <c r="D182" s="93">
        <v>283740.93</v>
      </c>
      <c r="E182" s="93">
        <f t="shared" si="26"/>
        <v>229659.07</v>
      </c>
      <c r="F182" s="102">
        <f t="shared" si="27"/>
        <v>55.267029606544604</v>
      </c>
    </row>
    <row r="183" spans="1:6" ht="22.5" x14ac:dyDescent="0.2">
      <c r="A183" s="94" t="s">
        <v>201</v>
      </c>
      <c r="B183" s="95" t="s">
        <v>202</v>
      </c>
      <c r="C183" s="96">
        <v>512700</v>
      </c>
      <c r="D183" s="96">
        <v>283740.93</v>
      </c>
      <c r="E183" s="96">
        <f t="shared" si="26"/>
        <v>228959.07</v>
      </c>
      <c r="F183" s="103">
        <f t="shared" si="27"/>
        <v>55.342486834406081</v>
      </c>
    </row>
    <row r="184" spans="1:6" x14ac:dyDescent="0.2">
      <c r="A184" s="97" t="s">
        <v>57</v>
      </c>
      <c r="B184" s="98" t="s">
        <v>58</v>
      </c>
      <c r="C184" s="99">
        <v>512500</v>
      </c>
      <c r="D184" s="99">
        <v>283740.93</v>
      </c>
      <c r="E184" s="99">
        <f t="shared" si="26"/>
        <v>228759.07</v>
      </c>
      <c r="F184" s="72">
        <f t="shared" si="27"/>
        <v>55.36408390243902</v>
      </c>
    </row>
    <row r="185" spans="1:6" x14ac:dyDescent="0.2">
      <c r="A185" s="97" t="s">
        <v>61</v>
      </c>
      <c r="B185" s="98" t="s">
        <v>62</v>
      </c>
      <c r="C185" s="99">
        <v>285900</v>
      </c>
      <c r="D185" s="99">
        <v>146741.70000000001</v>
      </c>
      <c r="E185" s="99">
        <f t="shared" si="26"/>
        <v>139158.29999999999</v>
      </c>
      <c r="F185" s="72">
        <f t="shared" si="27"/>
        <v>51.326232948583424</v>
      </c>
    </row>
    <row r="186" spans="1:6" x14ac:dyDescent="0.2">
      <c r="A186" s="97" t="s">
        <v>63</v>
      </c>
      <c r="B186" s="98" t="s">
        <v>64</v>
      </c>
      <c r="C186" s="99">
        <v>800</v>
      </c>
      <c r="D186" s="99">
        <v>516.47</v>
      </c>
      <c r="E186" s="99">
        <f t="shared" si="26"/>
        <v>283.52999999999997</v>
      </c>
      <c r="F186" s="72">
        <f t="shared" si="27"/>
        <v>64.558750000000003</v>
      </c>
    </row>
    <row r="187" spans="1:6" x14ac:dyDescent="0.2">
      <c r="A187" s="97" t="s">
        <v>65</v>
      </c>
      <c r="B187" s="98" t="s">
        <v>66</v>
      </c>
      <c r="C187" s="99">
        <v>140100</v>
      </c>
      <c r="D187" s="99">
        <v>88665.37</v>
      </c>
      <c r="E187" s="99">
        <f t="shared" si="26"/>
        <v>51434.630000000005</v>
      </c>
      <c r="F187" s="72">
        <f t="shared" si="27"/>
        <v>63.287201998572442</v>
      </c>
    </row>
    <row r="188" spans="1:6" x14ac:dyDescent="0.2">
      <c r="A188" s="97" t="s">
        <v>69</v>
      </c>
      <c r="B188" s="98" t="s">
        <v>68</v>
      </c>
      <c r="C188" s="99">
        <v>14800</v>
      </c>
      <c r="D188" s="99">
        <v>8825.82</v>
      </c>
      <c r="E188" s="99">
        <f t="shared" si="26"/>
        <v>5974.18</v>
      </c>
      <c r="F188" s="72">
        <f t="shared" si="27"/>
        <v>59.633918918918916</v>
      </c>
    </row>
    <row r="189" spans="1:6" x14ac:dyDescent="0.2">
      <c r="A189" s="97" t="s">
        <v>72</v>
      </c>
      <c r="B189" s="98" t="s">
        <v>73</v>
      </c>
      <c r="C189" s="99">
        <v>70900</v>
      </c>
      <c r="D189" s="99">
        <v>38991.57</v>
      </c>
      <c r="E189" s="99">
        <f t="shared" si="26"/>
        <v>31908.43</v>
      </c>
      <c r="F189" s="72">
        <f t="shared" si="27"/>
        <v>54.995162200282088</v>
      </c>
    </row>
    <row r="190" spans="1:6" x14ac:dyDescent="0.2">
      <c r="A190" s="97" t="s">
        <v>74</v>
      </c>
      <c r="B190" s="98" t="s">
        <v>75</v>
      </c>
      <c r="C190" s="99">
        <v>200</v>
      </c>
      <c r="D190" s="99">
        <v>0</v>
      </c>
      <c r="E190" s="99">
        <f t="shared" si="26"/>
        <v>200</v>
      </c>
      <c r="F190" s="72">
        <f t="shared" si="27"/>
        <v>0</v>
      </c>
    </row>
    <row r="191" spans="1:6" x14ac:dyDescent="0.2">
      <c r="A191" s="97" t="s">
        <v>112</v>
      </c>
      <c r="B191" s="98" t="s">
        <v>113</v>
      </c>
      <c r="C191" s="99">
        <v>0</v>
      </c>
      <c r="D191" s="99">
        <v>0</v>
      </c>
      <c r="E191" s="99">
        <f t="shared" si="26"/>
        <v>0</v>
      </c>
      <c r="F191" s="72" t="s">
        <v>34</v>
      </c>
    </row>
    <row r="192" spans="1:6" x14ac:dyDescent="0.2">
      <c r="A192" s="97" t="s">
        <v>114</v>
      </c>
      <c r="B192" s="98" t="s">
        <v>115</v>
      </c>
      <c r="C192" s="99">
        <v>0</v>
      </c>
      <c r="D192" s="99">
        <v>0</v>
      </c>
      <c r="E192" s="99">
        <f t="shared" si="26"/>
        <v>0</v>
      </c>
      <c r="F192" s="72" t="s">
        <v>34</v>
      </c>
    </row>
    <row r="193" spans="1:6" x14ac:dyDescent="0.2">
      <c r="A193" s="97" t="s">
        <v>130</v>
      </c>
      <c r="B193" s="98" t="s">
        <v>131</v>
      </c>
      <c r="C193" s="99">
        <v>200</v>
      </c>
      <c r="D193" s="99">
        <v>0</v>
      </c>
      <c r="E193" s="99">
        <f t="shared" si="26"/>
        <v>200</v>
      </c>
      <c r="F193" s="72">
        <f>D193/C193*100</f>
        <v>0</v>
      </c>
    </row>
    <row r="194" spans="1:6" x14ac:dyDescent="0.2">
      <c r="A194" s="97" t="s">
        <v>132</v>
      </c>
      <c r="B194" s="98" t="s">
        <v>133</v>
      </c>
      <c r="C194" s="99">
        <v>0</v>
      </c>
      <c r="D194" s="99">
        <v>0</v>
      </c>
      <c r="E194" s="99">
        <f t="shared" si="26"/>
        <v>0</v>
      </c>
      <c r="F194" s="72" t="s">
        <v>34</v>
      </c>
    </row>
    <row r="195" spans="1:6" x14ac:dyDescent="0.2">
      <c r="A195" s="97" t="s">
        <v>135</v>
      </c>
      <c r="B195" s="98" t="s">
        <v>136</v>
      </c>
      <c r="C195" s="99">
        <v>0</v>
      </c>
      <c r="D195" s="99">
        <v>0</v>
      </c>
      <c r="E195" s="99">
        <f t="shared" si="26"/>
        <v>0</v>
      </c>
      <c r="F195" s="72" t="s">
        <v>34</v>
      </c>
    </row>
    <row r="196" spans="1:6" x14ac:dyDescent="0.2">
      <c r="A196" s="97" t="s">
        <v>143</v>
      </c>
      <c r="B196" s="98" t="s">
        <v>144</v>
      </c>
      <c r="C196" s="99">
        <v>0</v>
      </c>
      <c r="D196" s="99">
        <v>0</v>
      </c>
      <c r="E196" s="99">
        <f t="shared" si="26"/>
        <v>0</v>
      </c>
      <c r="F196" s="72" t="s">
        <v>34</v>
      </c>
    </row>
    <row r="197" spans="1:6" x14ac:dyDescent="0.2">
      <c r="A197" s="97" t="s">
        <v>145</v>
      </c>
      <c r="B197" s="98" t="s">
        <v>146</v>
      </c>
      <c r="C197" s="99">
        <v>0</v>
      </c>
      <c r="D197" s="99">
        <v>0</v>
      </c>
      <c r="E197" s="99">
        <f t="shared" si="26"/>
        <v>0</v>
      </c>
      <c r="F197" s="72" t="s">
        <v>34</v>
      </c>
    </row>
    <row r="198" spans="1:6" ht="22.5" x14ac:dyDescent="0.2">
      <c r="A198" s="94" t="s">
        <v>207</v>
      </c>
      <c r="B198" s="95" t="s">
        <v>208</v>
      </c>
      <c r="C198" s="96">
        <v>0</v>
      </c>
      <c r="D198" s="96">
        <v>0</v>
      </c>
      <c r="E198" s="96">
        <f t="shared" si="26"/>
        <v>0</v>
      </c>
      <c r="F198" s="103" t="e">
        <f>D198/C198*100</f>
        <v>#DIV/0!</v>
      </c>
    </row>
    <row r="199" spans="1:6" x14ac:dyDescent="0.2">
      <c r="A199" s="97" t="s">
        <v>147</v>
      </c>
      <c r="B199" s="98" t="s">
        <v>148</v>
      </c>
      <c r="C199" s="99">
        <v>0</v>
      </c>
      <c r="D199" s="99">
        <v>0</v>
      </c>
      <c r="E199" s="99">
        <f t="shared" si="26"/>
        <v>0</v>
      </c>
      <c r="F199" s="72" t="s">
        <v>34</v>
      </c>
    </row>
    <row r="200" spans="1:6" x14ac:dyDescent="0.2">
      <c r="A200" s="97" t="s">
        <v>152</v>
      </c>
      <c r="B200" s="98" t="s">
        <v>153</v>
      </c>
      <c r="C200" s="99">
        <v>0</v>
      </c>
      <c r="D200" s="99">
        <v>0</v>
      </c>
      <c r="E200" s="99">
        <f t="shared" si="26"/>
        <v>0</v>
      </c>
      <c r="F200" s="72" t="s">
        <v>34</v>
      </c>
    </row>
    <row r="201" spans="1:6" x14ac:dyDescent="0.2">
      <c r="A201" s="88" t="s">
        <v>238</v>
      </c>
      <c r="B201" s="89" t="s">
        <v>239</v>
      </c>
      <c r="C201" s="90">
        <v>0</v>
      </c>
      <c r="D201" s="90">
        <v>0</v>
      </c>
      <c r="E201" s="90">
        <f t="shared" si="26"/>
        <v>0</v>
      </c>
      <c r="F201" s="101" t="e">
        <f>D201/C201*100</f>
        <v>#DIV/0!</v>
      </c>
    </row>
    <row r="202" spans="1:6" x14ac:dyDescent="0.2">
      <c r="A202" s="91" t="s">
        <v>224</v>
      </c>
      <c r="B202" s="92" t="s">
        <v>225</v>
      </c>
      <c r="C202" s="93">
        <v>0</v>
      </c>
      <c r="D202" s="93">
        <v>0</v>
      </c>
      <c r="E202" s="93">
        <f t="shared" ref="E202:E234" si="28">C202-D202</f>
        <v>0</v>
      </c>
      <c r="F202" s="102" t="e">
        <f t="shared" ref="F202:F234" si="29">D202/C202*100</f>
        <v>#DIV/0!</v>
      </c>
    </row>
    <row r="203" spans="1:6" ht="22.5" x14ac:dyDescent="0.2">
      <c r="A203" s="94" t="s">
        <v>203</v>
      </c>
      <c r="B203" s="95" t="s">
        <v>204</v>
      </c>
      <c r="C203" s="96">
        <v>0</v>
      </c>
      <c r="D203" s="96">
        <v>0</v>
      </c>
      <c r="E203" s="96">
        <f t="shared" si="28"/>
        <v>0</v>
      </c>
      <c r="F203" s="103" t="e">
        <f t="shared" si="29"/>
        <v>#DIV/0!</v>
      </c>
    </row>
    <row r="204" spans="1:6" x14ac:dyDescent="0.2">
      <c r="A204" s="97" t="s">
        <v>160</v>
      </c>
      <c r="B204" s="98" t="s">
        <v>161</v>
      </c>
      <c r="C204" s="99">
        <v>0</v>
      </c>
      <c r="D204" s="99">
        <v>0</v>
      </c>
      <c r="E204" s="99">
        <f t="shared" si="28"/>
        <v>0</v>
      </c>
      <c r="F204" s="72"/>
    </row>
    <row r="205" spans="1:6" x14ac:dyDescent="0.2">
      <c r="A205" s="97" t="s">
        <v>172</v>
      </c>
      <c r="B205" s="98" t="s">
        <v>173</v>
      </c>
      <c r="C205" s="99">
        <v>0</v>
      </c>
      <c r="D205" s="99">
        <v>0</v>
      </c>
      <c r="E205" s="99">
        <f t="shared" si="28"/>
        <v>0</v>
      </c>
      <c r="F205" s="72"/>
    </row>
    <row r="206" spans="1:6" x14ac:dyDescent="0.2">
      <c r="A206" s="88" t="s">
        <v>193</v>
      </c>
      <c r="B206" s="89" t="s">
        <v>194</v>
      </c>
      <c r="C206" s="90">
        <v>700</v>
      </c>
      <c r="D206" s="90">
        <v>169.43</v>
      </c>
      <c r="E206" s="90">
        <f t="shared" si="28"/>
        <v>530.56999999999994</v>
      </c>
      <c r="F206" s="101">
        <f t="shared" si="29"/>
        <v>24.204285714285714</v>
      </c>
    </row>
    <row r="207" spans="1:6" x14ac:dyDescent="0.2">
      <c r="A207" s="91" t="s">
        <v>224</v>
      </c>
      <c r="B207" s="92" t="s">
        <v>225</v>
      </c>
      <c r="C207" s="93">
        <v>700</v>
      </c>
      <c r="D207" s="93">
        <v>169.43</v>
      </c>
      <c r="E207" s="93">
        <f t="shared" si="28"/>
        <v>530.56999999999994</v>
      </c>
      <c r="F207" s="102">
        <f t="shared" si="29"/>
        <v>24.204285714285714</v>
      </c>
    </row>
    <row r="208" spans="1:6" ht="22.5" x14ac:dyDescent="0.2">
      <c r="A208" s="94" t="s">
        <v>209</v>
      </c>
      <c r="B208" s="95" t="s">
        <v>210</v>
      </c>
      <c r="C208" s="96">
        <v>700</v>
      </c>
      <c r="D208" s="96">
        <v>169.43</v>
      </c>
      <c r="E208" s="96">
        <f t="shared" si="28"/>
        <v>530.56999999999994</v>
      </c>
      <c r="F208" s="103">
        <f t="shared" si="29"/>
        <v>24.204285714285714</v>
      </c>
    </row>
    <row r="209" spans="1:6" x14ac:dyDescent="0.2">
      <c r="A209" s="97" t="s">
        <v>74</v>
      </c>
      <c r="B209" s="98" t="s">
        <v>75</v>
      </c>
      <c r="C209" s="99">
        <v>700</v>
      </c>
      <c r="D209" s="99">
        <v>169.43</v>
      </c>
      <c r="E209" s="99">
        <f t="shared" si="28"/>
        <v>530.56999999999994</v>
      </c>
      <c r="F209" s="72">
        <f t="shared" si="29"/>
        <v>24.204285714285714</v>
      </c>
    </row>
    <row r="210" spans="1:6" x14ac:dyDescent="0.2">
      <c r="A210" s="97" t="s">
        <v>90</v>
      </c>
      <c r="B210" s="98" t="s">
        <v>91</v>
      </c>
      <c r="C210" s="99">
        <v>700</v>
      </c>
      <c r="D210" s="99">
        <v>169.43</v>
      </c>
      <c r="E210" s="99">
        <f t="shared" si="28"/>
        <v>530.56999999999994</v>
      </c>
      <c r="F210" s="72">
        <f t="shared" si="29"/>
        <v>24.204285714285714</v>
      </c>
    </row>
    <row r="211" spans="1:6" x14ac:dyDescent="0.2">
      <c r="A211" s="85" t="s">
        <v>231</v>
      </c>
      <c r="B211" s="86" t="s">
        <v>196</v>
      </c>
      <c r="C211" s="87">
        <v>100</v>
      </c>
      <c r="D211" s="87">
        <v>31</v>
      </c>
      <c r="E211" s="87">
        <f t="shared" si="28"/>
        <v>69</v>
      </c>
      <c r="F211" s="100">
        <f t="shared" si="29"/>
        <v>31</v>
      </c>
    </row>
    <row r="212" spans="1:6" x14ac:dyDescent="0.2">
      <c r="A212" s="88" t="s">
        <v>195</v>
      </c>
      <c r="B212" s="89" t="s">
        <v>196</v>
      </c>
      <c r="C212" s="90">
        <v>100</v>
      </c>
      <c r="D212" s="90">
        <v>31</v>
      </c>
      <c r="E212" s="90">
        <f t="shared" si="28"/>
        <v>69</v>
      </c>
      <c r="F212" s="101">
        <f t="shared" si="29"/>
        <v>31</v>
      </c>
    </row>
    <row r="213" spans="1:6" x14ac:dyDescent="0.2">
      <c r="A213" s="91" t="s">
        <v>224</v>
      </c>
      <c r="B213" s="92" t="s">
        <v>225</v>
      </c>
      <c r="C213" s="93">
        <v>100</v>
      </c>
      <c r="D213" s="93">
        <v>31</v>
      </c>
      <c r="E213" s="93">
        <f t="shared" si="28"/>
        <v>69</v>
      </c>
      <c r="F213" s="102">
        <f t="shared" si="29"/>
        <v>31</v>
      </c>
    </row>
    <row r="214" spans="1:6" ht="22.5" x14ac:dyDescent="0.2">
      <c r="A214" s="94" t="s">
        <v>205</v>
      </c>
      <c r="B214" s="95" t="s">
        <v>206</v>
      </c>
      <c r="C214" s="96">
        <v>100</v>
      </c>
      <c r="D214" s="96">
        <v>31</v>
      </c>
      <c r="E214" s="96">
        <f t="shared" si="28"/>
        <v>69</v>
      </c>
      <c r="F214" s="103">
        <f t="shared" si="29"/>
        <v>31</v>
      </c>
    </row>
    <row r="215" spans="1:6" x14ac:dyDescent="0.2">
      <c r="A215" s="97" t="s">
        <v>74</v>
      </c>
      <c r="B215" s="98" t="s">
        <v>75</v>
      </c>
      <c r="C215" s="99">
        <v>100</v>
      </c>
      <c r="D215" s="99">
        <v>31</v>
      </c>
      <c r="E215" s="99">
        <f t="shared" si="28"/>
        <v>69</v>
      </c>
      <c r="F215" s="72">
        <f t="shared" si="29"/>
        <v>31</v>
      </c>
    </row>
    <row r="216" spans="1:6" x14ac:dyDescent="0.2">
      <c r="A216" s="97" t="s">
        <v>78</v>
      </c>
      <c r="B216" s="98" t="s">
        <v>79</v>
      </c>
      <c r="C216" s="99">
        <v>0</v>
      </c>
      <c r="D216" s="99">
        <v>0</v>
      </c>
      <c r="E216" s="99">
        <f t="shared" si="28"/>
        <v>0</v>
      </c>
      <c r="F216" s="72"/>
    </row>
    <row r="217" spans="1:6" x14ac:dyDescent="0.2">
      <c r="A217" s="97" t="s">
        <v>82</v>
      </c>
      <c r="B217" s="98" t="s">
        <v>83</v>
      </c>
      <c r="C217" s="99">
        <v>0</v>
      </c>
      <c r="D217" s="99">
        <v>0</v>
      </c>
      <c r="E217" s="99">
        <f t="shared" si="28"/>
        <v>0</v>
      </c>
      <c r="F217" s="72"/>
    </row>
    <row r="218" spans="1:6" x14ac:dyDescent="0.2">
      <c r="A218" s="97" t="s">
        <v>84</v>
      </c>
      <c r="B218" s="98" t="s">
        <v>85</v>
      </c>
      <c r="C218" s="99">
        <v>0</v>
      </c>
      <c r="D218" s="99">
        <v>0</v>
      </c>
      <c r="E218" s="99">
        <f t="shared" si="28"/>
        <v>0</v>
      </c>
      <c r="F218" s="72"/>
    </row>
    <row r="219" spans="1:6" x14ac:dyDescent="0.2">
      <c r="A219" s="97" t="s">
        <v>88</v>
      </c>
      <c r="B219" s="98" t="s">
        <v>89</v>
      </c>
      <c r="C219" s="99">
        <v>0</v>
      </c>
      <c r="D219" s="99">
        <v>0</v>
      </c>
      <c r="E219" s="99">
        <f t="shared" si="28"/>
        <v>0</v>
      </c>
      <c r="F219" s="72"/>
    </row>
    <row r="220" spans="1:6" x14ac:dyDescent="0.2">
      <c r="A220" s="97" t="s">
        <v>90</v>
      </c>
      <c r="B220" s="98" t="s">
        <v>91</v>
      </c>
      <c r="C220" s="99">
        <v>0</v>
      </c>
      <c r="D220" s="99">
        <v>0</v>
      </c>
      <c r="E220" s="99">
        <f t="shared" si="28"/>
        <v>0</v>
      </c>
      <c r="F220" s="72"/>
    </row>
    <row r="221" spans="1:6" x14ac:dyDescent="0.2">
      <c r="A221" s="97" t="s">
        <v>94</v>
      </c>
      <c r="B221" s="98" t="s">
        <v>95</v>
      </c>
      <c r="C221" s="99">
        <v>0</v>
      </c>
      <c r="D221" s="99">
        <v>0</v>
      </c>
      <c r="E221" s="99">
        <f t="shared" si="28"/>
        <v>0</v>
      </c>
      <c r="F221" s="72"/>
    </row>
    <row r="222" spans="1:6" x14ac:dyDescent="0.2">
      <c r="A222" s="97" t="s">
        <v>96</v>
      </c>
      <c r="B222" s="98" t="s">
        <v>256</v>
      </c>
      <c r="C222" s="99">
        <v>0</v>
      </c>
      <c r="D222" s="99">
        <v>0</v>
      </c>
      <c r="E222" s="99">
        <f t="shared" si="28"/>
        <v>0</v>
      </c>
      <c r="F222" s="72"/>
    </row>
    <row r="223" spans="1:6" x14ac:dyDescent="0.2">
      <c r="A223" s="97" t="s">
        <v>98</v>
      </c>
      <c r="B223" s="98" t="s">
        <v>99</v>
      </c>
      <c r="C223" s="99">
        <v>0</v>
      </c>
      <c r="D223" s="99">
        <v>0</v>
      </c>
      <c r="E223" s="99">
        <f t="shared" si="28"/>
        <v>0</v>
      </c>
      <c r="F223" s="72"/>
    </row>
    <row r="224" spans="1:6" x14ac:dyDescent="0.2">
      <c r="A224" s="97" t="s">
        <v>102</v>
      </c>
      <c r="B224" s="98" t="s">
        <v>257</v>
      </c>
      <c r="C224" s="99">
        <v>0</v>
      </c>
      <c r="D224" s="99">
        <v>0</v>
      </c>
      <c r="E224" s="99">
        <f t="shared" si="28"/>
        <v>0</v>
      </c>
      <c r="F224" s="72"/>
    </row>
    <row r="225" spans="1:6" x14ac:dyDescent="0.2">
      <c r="A225" s="97" t="s">
        <v>104</v>
      </c>
      <c r="B225" s="98" t="s">
        <v>258</v>
      </c>
      <c r="C225" s="99">
        <v>0</v>
      </c>
      <c r="D225" s="99">
        <v>0</v>
      </c>
      <c r="E225" s="99">
        <f t="shared" si="28"/>
        <v>0</v>
      </c>
      <c r="F225" s="72"/>
    </row>
    <row r="226" spans="1:6" x14ac:dyDescent="0.2">
      <c r="A226" s="97" t="s">
        <v>106</v>
      </c>
      <c r="B226" s="98" t="s">
        <v>107</v>
      </c>
      <c r="C226" s="99">
        <v>0</v>
      </c>
      <c r="D226" s="99">
        <v>0</v>
      </c>
      <c r="E226" s="99">
        <f t="shared" si="28"/>
        <v>0</v>
      </c>
      <c r="F226" s="72"/>
    </row>
    <row r="227" spans="1:6" x14ac:dyDescent="0.2">
      <c r="A227" s="97" t="s">
        <v>110</v>
      </c>
      <c r="B227" s="98" t="s">
        <v>111</v>
      </c>
      <c r="C227" s="99">
        <v>0</v>
      </c>
      <c r="D227" s="99">
        <v>0</v>
      </c>
      <c r="E227" s="99">
        <f t="shared" si="28"/>
        <v>0</v>
      </c>
      <c r="F227" s="72"/>
    </row>
    <row r="228" spans="1:6" x14ac:dyDescent="0.2">
      <c r="A228" s="97" t="s">
        <v>114</v>
      </c>
      <c r="B228" s="98" t="s">
        <v>115</v>
      </c>
      <c r="C228" s="99">
        <v>0</v>
      </c>
      <c r="D228" s="99">
        <v>0</v>
      </c>
      <c r="E228" s="99">
        <f t="shared" si="28"/>
        <v>0</v>
      </c>
      <c r="F228" s="72"/>
    </row>
    <row r="229" spans="1:6" x14ac:dyDescent="0.2">
      <c r="A229" s="97" t="s">
        <v>116</v>
      </c>
      <c r="B229" s="98" t="s">
        <v>117</v>
      </c>
      <c r="C229" s="99">
        <v>0</v>
      </c>
      <c r="D229" s="99">
        <v>0</v>
      </c>
      <c r="E229" s="99">
        <f t="shared" si="28"/>
        <v>0</v>
      </c>
      <c r="F229" s="72"/>
    </row>
    <row r="230" spans="1:6" x14ac:dyDescent="0.2">
      <c r="A230" s="97" t="s">
        <v>118</v>
      </c>
      <c r="B230" s="98" t="s">
        <v>119</v>
      </c>
      <c r="C230" s="99">
        <v>50</v>
      </c>
      <c r="D230" s="99">
        <v>0</v>
      </c>
      <c r="E230" s="99">
        <f t="shared" si="28"/>
        <v>50</v>
      </c>
      <c r="F230" s="72">
        <f t="shared" si="29"/>
        <v>0</v>
      </c>
    </row>
    <row r="231" spans="1:6" x14ac:dyDescent="0.2">
      <c r="A231" s="97" t="s">
        <v>126</v>
      </c>
      <c r="B231" s="98" t="s">
        <v>127</v>
      </c>
      <c r="C231" s="99">
        <v>0</v>
      </c>
      <c r="D231" s="99">
        <v>0</v>
      </c>
      <c r="E231" s="99">
        <f t="shared" si="28"/>
        <v>0</v>
      </c>
      <c r="F231" s="72"/>
    </row>
    <row r="232" spans="1:6" x14ac:dyDescent="0.2">
      <c r="A232" s="97" t="s">
        <v>128</v>
      </c>
      <c r="B232" s="98" t="s">
        <v>129</v>
      </c>
      <c r="C232" s="99">
        <v>0</v>
      </c>
      <c r="D232" s="99">
        <v>0</v>
      </c>
      <c r="E232" s="99">
        <f t="shared" si="28"/>
        <v>0</v>
      </c>
      <c r="F232" s="72"/>
    </row>
    <row r="233" spans="1:6" x14ac:dyDescent="0.2">
      <c r="A233" s="97" t="s">
        <v>130</v>
      </c>
      <c r="B233" s="98" t="s">
        <v>131</v>
      </c>
      <c r="C233" s="99">
        <v>0</v>
      </c>
      <c r="D233" s="99">
        <v>0</v>
      </c>
      <c r="E233" s="99">
        <f t="shared" si="28"/>
        <v>0</v>
      </c>
      <c r="F233" s="72"/>
    </row>
    <row r="234" spans="1:6" x14ac:dyDescent="0.2">
      <c r="A234" s="97" t="s">
        <v>134</v>
      </c>
      <c r="B234" s="98" t="s">
        <v>121</v>
      </c>
      <c r="C234" s="99">
        <v>50</v>
      </c>
      <c r="D234" s="99">
        <v>31</v>
      </c>
      <c r="E234" s="99">
        <f t="shared" si="28"/>
        <v>19</v>
      </c>
      <c r="F234" s="72">
        <f t="shared" si="29"/>
        <v>62</v>
      </c>
    </row>
  </sheetData>
  <mergeCells count="5">
    <mergeCell ref="A8:F8"/>
    <mergeCell ref="A1:B2"/>
    <mergeCell ref="D2:D3"/>
    <mergeCell ref="A3:B4"/>
    <mergeCell ref="A5:B5"/>
  </mergeCells>
  <phoneticPr fontId="24" type="noConversion"/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A23:A78 A81:A83 A85:A86 A99 A96:A97 A124:A155 A158:A174 A176:A234 A19:A21 A89 A91 A102:A122" numberStoredAsText="1"/>
    <ignoredError sqref="F194:F197 F170:F171 F178:F179 F199 F175 F107 E124:E174 E176:E234 F191:F192 E11:E21 F87:F88 F90 E23:E91 E96:E122 E22" unlockedFormula="1"/>
    <ignoredError sqref="F23:F31 F72:F73 F45:F46 F48:F53 F64:F70 F55:F61 F198 F193 F201:F203 F180:F190 F124:F140 F96:F98 F11:F20 F75:F86 F91 F89 F108:F122 F33 F35:F43 F100:F106 F142:F154 F158:F160 F162 F164:F165 F168:F169 F206:F215 F230 F234" evalError="1" unlockedFormula="1"/>
    <ignoredError sqref="F54 F71 F62:F6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A964-7A7D-4555-B0F9-9855FFFBD791}">
  <dimension ref="A1:X112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114" customWidth="1"/>
    <col min="2" max="2" width="72.7109375" style="114" customWidth="1"/>
    <col min="3" max="3" width="11.5703125" style="123" customWidth="1"/>
    <col min="4" max="6" width="11.5703125" style="114" customWidth="1"/>
    <col min="7" max="8" width="11.140625" style="63" customWidth="1"/>
    <col min="9" max="16384" width="9.140625" style="114"/>
  </cols>
  <sheetData>
    <row r="1" spans="1:21" x14ac:dyDescent="0.2">
      <c r="A1" s="171" t="s">
        <v>0</v>
      </c>
      <c r="B1" s="179"/>
    </row>
    <row r="2" spans="1:21" x14ac:dyDescent="0.2">
      <c r="A2" s="179"/>
      <c r="B2" s="179"/>
      <c r="E2" s="179"/>
    </row>
    <row r="3" spans="1:21" x14ac:dyDescent="0.2">
      <c r="A3" s="171" t="s">
        <v>1</v>
      </c>
      <c r="B3" s="179"/>
      <c r="E3" s="179"/>
    </row>
    <row r="4" spans="1:21" x14ac:dyDescent="0.2">
      <c r="A4" s="179"/>
      <c r="B4" s="179"/>
    </row>
    <row r="5" spans="1:21" x14ac:dyDescent="0.2">
      <c r="A5" s="171" t="s">
        <v>2</v>
      </c>
      <c r="B5" s="179"/>
    </row>
    <row r="7" spans="1:21" x14ac:dyDescent="0.2">
      <c r="D7" s="179"/>
      <c r="E7" s="179"/>
    </row>
    <row r="8" spans="1:21" ht="30" customHeight="1" x14ac:dyDescent="0.2">
      <c r="A8" s="189" t="s">
        <v>247</v>
      </c>
      <c r="B8" s="189"/>
      <c r="C8" s="189"/>
      <c r="D8" s="189"/>
      <c r="E8" s="189"/>
      <c r="F8" s="189"/>
      <c r="G8" s="189"/>
      <c r="H8" s="189"/>
    </row>
    <row r="9" spans="1:21" ht="48" customHeight="1" x14ac:dyDescent="0.2">
      <c r="A9" s="169" t="s">
        <v>3</v>
      </c>
      <c r="B9" s="177"/>
      <c r="C9" s="131" t="s">
        <v>249</v>
      </c>
      <c r="D9" s="113" t="s">
        <v>250</v>
      </c>
      <c r="E9" s="113" t="s">
        <v>4</v>
      </c>
      <c r="F9" s="113" t="s">
        <v>5</v>
      </c>
      <c r="G9" s="37" t="s">
        <v>251</v>
      </c>
      <c r="H9" s="37" t="s">
        <v>252</v>
      </c>
    </row>
    <row r="10" spans="1:21" x14ac:dyDescent="0.2">
      <c r="A10" s="113" t="s">
        <v>6</v>
      </c>
      <c r="B10" s="113" t="s">
        <v>7</v>
      </c>
      <c r="C10" s="131" t="s">
        <v>17</v>
      </c>
      <c r="D10" s="113" t="s">
        <v>8</v>
      </c>
      <c r="E10" s="113" t="s">
        <v>18</v>
      </c>
      <c r="F10" s="113" t="s">
        <v>19</v>
      </c>
      <c r="G10" s="7" t="s">
        <v>20</v>
      </c>
      <c r="H10" s="7" t="s">
        <v>21</v>
      </c>
    </row>
    <row r="11" spans="1:21" ht="13.5" customHeight="1" x14ac:dyDescent="0.2">
      <c r="A11" s="8"/>
      <c r="B11" s="8" t="s">
        <v>9</v>
      </c>
      <c r="C11" s="15">
        <f>SUM(C13+C20+C24+C27+C32+C36)</f>
        <v>361317.34</v>
      </c>
      <c r="D11" s="9">
        <f>SUM(D13+D20+D24+D27+D32+D36)</f>
        <v>761550</v>
      </c>
      <c r="E11" s="9">
        <f>SUM(E13+E20+E24+E27+E32+E36)</f>
        <v>383024.38</v>
      </c>
      <c r="F11" s="9">
        <f>D11-E11</f>
        <v>378525.62</v>
      </c>
      <c r="G11" s="67">
        <f>E11/C11*100</f>
        <v>106.00774930978956</v>
      </c>
      <c r="H11" s="67">
        <f>E11/D11*100</f>
        <v>50.295368656030469</v>
      </c>
    </row>
    <row r="12" spans="1:21" ht="12.75" customHeight="1" x14ac:dyDescent="0.2">
      <c r="A12" s="10" t="s">
        <v>10</v>
      </c>
      <c r="B12" s="10" t="s">
        <v>11</v>
      </c>
      <c r="C12" s="129">
        <v>289877.96999999997</v>
      </c>
      <c r="D12" s="11">
        <v>742950</v>
      </c>
      <c r="E12" s="11">
        <v>304812.24</v>
      </c>
      <c r="F12" s="11">
        <v>438137.76</v>
      </c>
      <c r="G12" s="64">
        <f t="shared" ref="G12:G39" si="0">E12/C12*100</f>
        <v>105.15191616665456</v>
      </c>
      <c r="H12" s="64">
        <f t="shared" ref="H12:H39" si="1">E12/D12*100</f>
        <v>41.027288512012923</v>
      </c>
    </row>
    <row r="13" spans="1:21" ht="12.75" customHeight="1" x14ac:dyDescent="0.2">
      <c r="A13" s="10" t="s">
        <v>22</v>
      </c>
      <c r="B13" s="10" t="s">
        <v>23</v>
      </c>
      <c r="C13" s="129">
        <v>233100.79</v>
      </c>
      <c r="D13" s="11">
        <v>513400</v>
      </c>
      <c r="E13" s="11">
        <v>243178.28</v>
      </c>
      <c r="F13" s="11">
        <v>270221.71999999997</v>
      </c>
      <c r="G13" s="64">
        <f t="shared" si="0"/>
        <v>104.32323288136432</v>
      </c>
      <c r="H13" s="64">
        <f t="shared" si="1"/>
        <v>47.366240747954812</v>
      </c>
    </row>
    <row r="14" spans="1:21" ht="12.75" customHeight="1" x14ac:dyDescent="0.2">
      <c r="A14" s="10" t="s">
        <v>234</v>
      </c>
      <c r="B14" s="10" t="s">
        <v>235</v>
      </c>
      <c r="C14" s="129">
        <v>11227.5</v>
      </c>
      <c r="D14" s="11">
        <v>0</v>
      </c>
      <c r="E14" s="11">
        <v>0</v>
      </c>
      <c r="F14" s="11">
        <v>0</v>
      </c>
      <c r="G14" s="64">
        <f t="shared" si="0"/>
        <v>0</v>
      </c>
      <c r="H14" s="64"/>
    </row>
    <row r="15" spans="1:21" ht="12.75" customHeight="1" x14ac:dyDescent="0.2">
      <c r="A15" s="10" t="s">
        <v>236</v>
      </c>
      <c r="B15" s="10" t="s">
        <v>237</v>
      </c>
      <c r="C15" s="129">
        <v>11227.5</v>
      </c>
      <c r="D15" s="11">
        <v>0</v>
      </c>
      <c r="E15" s="11">
        <v>0</v>
      </c>
      <c r="F15" s="11">
        <v>0</v>
      </c>
      <c r="G15" s="64">
        <f t="shared" si="0"/>
        <v>0</v>
      </c>
      <c r="H15" s="64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ht="12.75" customHeight="1" x14ac:dyDescent="0.2">
      <c r="A16" s="10" t="s">
        <v>24</v>
      </c>
      <c r="B16" s="10" t="s">
        <v>25</v>
      </c>
      <c r="C16" s="129">
        <v>221647.87</v>
      </c>
      <c r="D16" s="11">
        <v>512700</v>
      </c>
      <c r="E16" s="11">
        <v>242888.71</v>
      </c>
      <c r="F16" s="11">
        <v>269811.29000000004</v>
      </c>
      <c r="G16" s="64">
        <f t="shared" si="0"/>
        <v>109.58314645658449</v>
      </c>
      <c r="H16" s="64">
        <f t="shared" si="1"/>
        <v>47.374431441388722</v>
      </c>
    </row>
    <row r="17" spans="1:8" ht="12.75" customHeight="1" x14ac:dyDescent="0.2">
      <c r="A17" s="10" t="s">
        <v>26</v>
      </c>
      <c r="B17" s="10" t="s">
        <v>27</v>
      </c>
      <c r="C17" s="129">
        <v>221647.87</v>
      </c>
      <c r="D17" s="11">
        <v>512700</v>
      </c>
      <c r="E17" s="11">
        <v>242888.71</v>
      </c>
      <c r="F17" s="11">
        <v>269811.29000000004</v>
      </c>
      <c r="G17" s="64">
        <f t="shared" si="0"/>
        <v>109.58314645658449</v>
      </c>
      <c r="H17" s="64">
        <f t="shared" si="1"/>
        <v>47.374431441388722</v>
      </c>
    </row>
    <row r="18" spans="1:8" ht="12.75" customHeight="1" x14ac:dyDescent="0.2">
      <c r="A18" s="10" t="s">
        <v>28</v>
      </c>
      <c r="B18" s="10" t="s">
        <v>29</v>
      </c>
      <c r="C18" s="129">
        <v>225.42</v>
      </c>
      <c r="D18" s="11">
        <v>700</v>
      </c>
      <c r="E18" s="11">
        <v>289.57</v>
      </c>
      <c r="F18" s="11">
        <v>410.43</v>
      </c>
      <c r="G18" s="64">
        <f t="shared" si="0"/>
        <v>128.45798953065389</v>
      </c>
      <c r="H18" s="64">
        <f t="shared" si="1"/>
        <v>41.367142857142859</v>
      </c>
    </row>
    <row r="19" spans="1:8" ht="12.75" customHeight="1" x14ac:dyDescent="0.2">
      <c r="A19" s="10" t="s">
        <v>30</v>
      </c>
      <c r="B19" s="10" t="s">
        <v>31</v>
      </c>
      <c r="C19" s="129">
        <v>225.42</v>
      </c>
      <c r="D19" s="11">
        <v>700</v>
      </c>
      <c r="E19" s="11">
        <v>289.57</v>
      </c>
      <c r="F19" s="11">
        <v>410.43</v>
      </c>
      <c r="G19" s="64">
        <f t="shared" si="0"/>
        <v>128.45798953065389</v>
      </c>
      <c r="H19" s="64">
        <f t="shared" si="1"/>
        <v>41.367142857142859</v>
      </c>
    </row>
    <row r="20" spans="1:8" ht="12.75" customHeight="1" x14ac:dyDescent="0.2">
      <c r="A20" s="10" t="s">
        <v>32</v>
      </c>
      <c r="B20" s="10" t="s">
        <v>33</v>
      </c>
      <c r="C20" s="129">
        <v>0</v>
      </c>
      <c r="D20" s="13">
        <v>0</v>
      </c>
      <c r="E20" s="11">
        <v>0</v>
      </c>
      <c r="F20" s="11">
        <v>0</v>
      </c>
      <c r="G20" s="64">
        <v>0</v>
      </c>
      <c r="H20" s="64">
        <v>0</v>
      </c>
    </row>
    <row r="21" spans="1:8" ht="12.75" customHeight="1" x14ac:dyDescent="0.2">
      <c r="A21" s="10" t="s">
        <v>35</v>
      </c>
      <c r="B21" s="10" t="s">
        <v>36</v>
      </c>
      <c r="C21" s="129">
        <v>0</v>
      </c>
      <c r="D21" s="11">
        <v>0</v>
      </c>
      <c r="E21" s="11">
        <v>0</v>
      </c>
      <c r="F21" s="11">
        <v>0</v>
      </c>
      <c r="G21" s="64">
        <v>0</v>
      </c>
      <c r="H21" s="64">
        <v>0</v>
      </c>
    </row>
    <row r="22" spans="1:8" ht="12.75" customHeight="1" x14ac:dyDescent="0.2">
      <c r="A22" s="10" t="s">
        <v>37</v>
      </c>
      <c r="B22" s="10" t="s">
        <v>38</v>
      </c>
      <c r="C22" s="129">
        <v>0</v>
      </c>
      <c r="D22" s="11">
        <v>0</v>
      </c>
      <c r="E22" s="11">
        <v>0</v>
      </c>
      <c r="F22" s="11">
        <v>0</v>
      </c>
      <c r="G22" s="64">
        <v>0</v>
      </c>
      <c r="H22" s="64">
        <v>0</v>
      </c>
    </row>
    <row r="23" spans="1:8" ht="12.75" customHeight="1" x14ac:dyDescent="0.2">
      <c r="A23" s="10" t="s">
        <v>39</v>
      </c>
      <c r="B23" s="10" t="s">
        <v>40</v>
      </c>
      <c r="C23" s="129">
        <v>0</v>
      </c>
      <c r="D23" s="11">
        <v>0</v>
      </c>
      <c r="E23" s="11">
        <v>0</v>
      </c>
      <c r="F23" s="11">
        <v>0</v>
      </c>
      <c r="G23" s="64">
        <v>0</v>
      </c>
      <c r="H23" s="64">
        <v>0</v>
      </c>
    </row>
    <row r="24" spans="1:8" ht="12.75" customHeight="1" x14ac:dyDescent="0.2">
      <c r="A24" s="10" t="s">
        <v>41</v>
      </c>
      <c r="B24" s="10" t="s">
        <v>42</v>
      </c>
      <c r="C24" s="129">
        <v>56777.18</v>
      </c>
      <c r="D24" s="11">
        <v>95900</v>
      </c>
      <c r="E24" s="11">
        <v>61553.66</v>
      </c>
      <c r="F24" s="11">
        <v>34346.339999999997</v>
      </c>
      <c r="G24" s="64">
        <f t="shared" si="0"/>
        <v>108.41267565595896</v>
      </c>
      <c r="H24" s="64">
        <f t="shared" si="1"/>
        <v>64.185255474452561</v>
      </c>
    </row>
    <row r="25" spans="1:8" ht="12.75" customHeight="1" x14ac:dyDescent="0.2">
      <c r="A25" s="10" t="s">
        <v>43</v>
      </c>
      <c r="B25" s="10" t="s">
        <v>44</v>
      </c>
      <c r="C25" s="129">
        <v>56777.18</v>
      </c>
      <c r="D25" s="11">
        <v>95900</v>
      </c>
      <c r="E25" s="11">
        <v>61553.66</v>
      </c>
      <c r="F25" s="11">
        <v>34346.339999999997</v>
      </c>
      <c r="G25" s="64">
        <f t="shared" si="0"/>
        <v>108.41267565595896</v>
      </c>
      <c r="H25" s="64">
        <f t="shared" si="1"/>
        <v>64.185255474452561</v>
      </c>
    </row>
    <row r="26" spans="1:8" ht="12.75" customHeight="1" x14ac:dyDescent="0.2">
      <c r="A26" s="10" t="s">
        <v>45</v>
      </c>
      <c r="B26" s="10" t="s">
        <v>46</v>
      </c>
      <c r="C26" s="129">
        <v>56777.18</v>
      </c>
      <c r="D26" s="11">
        <v>95900</v>
      </c>
      <c r="E26" s="11">
        <v>61553.66</v>
      </c>
      <c r="F26" s="11">
        <v>34346.339999999997</v>
      </c>
      <c r="G26" s="64">
        <f t="shared" si="0"/>
        <v>108.41267565595896</v>
      </c>
      <c r="H26" s="64">
        <f t="shared" si="1"/>
        <v>64.185255474452561</v>
      </c>
    </row>
    <row r="27" spans="1:8" ht="12.75" customHeight="1" x14ac:dyDescent="0.2">
      <c r="A27" s="10" t="s">
        <v>47</v>
      </c>
      <c r="B27" s="10" t="s">
        <v>48</v>
      </c>
      <c r="C27" s="129">
        <v>0</v>
      </c>
      <c r="D27" s="11">
        <v>20100</v>
      </c>
      <c r="E27" s="11">
        <v>80.3</v>
      </c>
      <c r="F27" s="11">
        <v>20019.7</v>
      </c>
      <c r="G27" s="64" t="e">
        <f t="shared" si="0"/>
        <v>#DIV/0!</v>
      </c>
      <c r="H27" s="64">
        <f t="shared" si="1"/>
        <v>0.39950248756218909</v>
      </c>
    </row>
    <row r="28" spans="1:8" ht="12.75" customHeight="1" x14ac:dyDescent="0.2">
      <c r="A28" s="10" t="s">
        <v>49</v>
      </c>
      <c r="B28" s="10" t="s">
        <v>50</v>
      </c>
      <c r="C28" s="129">
        <v>0</v>
      </c>
      <c r="D28" s="11">
        <v>20000</v>
      </c>
      <c r="E28" s="11">
        <v>80.3</v>
      </c>
      <c r="F28" s="11">
        <v>19919.7</v>
      </c>
      <c r="G28" s="64" t="e">
        <f t="shared" si="0"/>
        <v>#DIV/0!</v>
      </c>
      <c r="H28" s="64">
        <f t="shared" si="1"/>
        <v>0.40149999999999997</v>
      </c>
    </row>
    <row r="29" spans="1:8" ht="12.75" customHeight="1" x14ac:dyDescent="0.2">
      <c r="A29" s="12" t="s">
        <v>51</v>
      </c>
      <c r="B29" s="12" t="s">
        <v>52</v>
      </c>
      <c r="C29" s="129">
        <v>0</v>
      </c>
      <c r="D29" s="11">
        <v>20000</v>
      </c>
      <c r="E29" s="11">
        <v>80.3</v>
      </c>
      <c r="F29" s="11">
        <v>19919.7</v>
      </c>
      <c r="G29" s="64" t="e">
        <f t="shared" si="0"/>
        <v>#DIV/0!</v>
      </c>
      <c r="H29" s="64">
        <f t="shared" si="1"/>
        <v>0.40149999999999997</v>
      </c>
    </row>
    <row r="30" spans="1:8" ht="12.75" customHeight="1" x14ac:dyDescent="0.2">
      <c r="A30" s="12" t="s">
        <v>53</v>
      </c>
      <c r="B30" s="12" t="s">
        <v>54</v>
      </c>
      <c r="C30" s="130">
        <v>0</v>
      </c>
      <c r="D30" s="13">
        <v>100</v>
      </c>
      <c r="E30" s="11">
        <v>0</v>
      </c>
      <c r="F30" s="11">
        <v>100</v>
      </c>
      <c r="G30" s="64" t="e">
        <f t="shared" si="0"/>
        <v>#DIV/0!</v>
      </c>
      <c r="H30" s="64">
        <f t="shared" si="1"/>
        <v>0</v>
      </c>
    </row>
    <row r="31" spans="1:8" x14ac:dyDescent="0.2">
      <c r="A31" s="12" t="s">
        <v>55</v>
      </c>
      <c r="B31" s="12" t="s">
        <v>56</v>
      </c>
      <c r="C31" s="130">
        <v>0</v>
      </c>
      <c r="D31" s="13">
        <v>100</v>
      </c>
      <c r="E31" s="11">
        <v>0</v>
      </c>
      <c r="F31" s="11">
        <v>100</v>
      </c>
      <c r="G31" s="64" t="e">
        <f t="shared" si="0"/>
        <v>#DIV/0!</v>
      </c>
      <c r="H31" s="64">
        <f t="shared" si="1"/>
        <v>0</v>
      </c>
    </row>
    <row r="32" spans="1:8" x14ac:dyDescent="0.2">
      <c r="A32" s="61">
        <v>67</v>
      </c>
      <c r="B32" s="61" t="s">
        <v>240</v>
      </c>
      <c r="C32" s="130">
        <v>71439.37</v>
      </c>
      <c r="D32" s="11">
        <v>113550</v>
      </c>
      <c r="E32" s="129">
        <v>78212.14</v>
      </c>
      <c r="F32" s="11">
        <v>35337.86</v>
      </c>
      <c r="G32" s="64">
        <f t="shared" si="0"/>
        <v>109.48044474636325</v>
      </c>
      <c r="H32" s="64">
        <f t="shared" si="1"/>
        <v>68.879031263760453</v>
      </c>
    </row>
    <row r="33" spans="1:8" x14ac:dyDescent="0.2">
      <c r="A33" s="61">
        <v>671</v>
      </c>
      <c r="B33" s="61" t="s">
        <v>241</v>
      </c>
      <c r="C33" s="130">
        <v>71439.37</v>
      </c>
      <c r="D33" s="11">
        <v>113550</v>
      </c>
      <c r="E33" s="129">
        <v>78212.14</v>
      </c>
      <c r="F33" s="11">
        <v>35337.86</v>
      </c>
      <c r="G33" s="64">
        <f t="shared" si="0"/>
        <v>109.48044474636325</v>
      </c>
      <c r="H33" s="64">
        <f t="shared" si="1"/>
        <v>68.879031263760453</v>
      </c>
    </row>
    <row r="34" spans="1:8" x14ac:dyDescent="0.2">
      <c r="A34" s="62">
        <v>6711</v>
      </c>
      <c r="B34" s="61" t="s">
        <v>242</v>
      </c>
      <c r="C34" s="129">
        <v>71439.37</v>
      </c>
      <c r="D34" s="11">
        <v>106450</v>
      </c>
      <c r="E34" s="129">
        <v>73692.14</v>
      </c>
      <c r="F34" s="11">
        <v>32757.86</v>
      </c>
      <c r="G34" s="64">
        <f t="shared" si="0"/>
        <v>103.1534012687962</v>
      </c>
      <c r="H34" s="64">
        <f t="shared" si="1"/>
        <v>69.226998590887746</v>
      </c>
    </row>
    <row r="35" spans="1:8" x14ac:dyDescent="0.2">
      <c r="A35" s="62">
        <v>6712</v>
      </c>
      <c r="B35" s="61" t="s">
        <v>243</v>
      </c>
      <c r="C35" s="129">
        <v>0</v>
      </c>
      <c r="D35" s="11">
        <v>7100</v>
      </c>
      <c r="E35" s="130">
        <v>4520</v>
      </c>
      <c r="F35" s="11">
        <v>2580</v>
      </c>
      <c r="G35" s="64" t="e">
        <f t="shared" si="0"/>
        <v>#DIV/0!</v>
      </c>
      <c r="H35" s="64">
        <f t="shared" si="1"/>
        <v>63.661971830985919</v>
      </c>
    </row>
    <row r="36" spans="1:8" x14ac:dyDescent="0.2">
      <c r="A36" s="62">
        <v>9</v>
      </c>
      <c r="B36" s="61" t="s">
        <v>233</v>
      </c>
      <c r="C36" s="129">
        <v>0</v>
      </c>
      <c r="D36" s="11">
        <v>18600</v>
      </c>
      <c r="E36" s="13">
        <v>0</v>
      </c>
      <c r="F36" s="11">
        <v>18600</v>
      </c>
      <c r="G36" s="64" t="e">
        <f t="shared" si="0"/>
        <v>#DIV/0!</v>
      </c>
      <c r="H36" s="64">
        <f t="shared" si="1"/>
        <v>0</v>
      </c>
    </row>
    <row r="37" spans="1:8" x14ac:dyDescent="0.2">
      <c r="A37" s="62">
        <v>92</v>
      </c>
      <c r="B37" s="61" t="s">
        <v>244</v>
      </c>
      <c r="C37" s="129">
        <v>0</v>
      </c>
      <c r="D37" s="11">
        <v>18600</v>
      </c>
      <c r="E37" s="13">
        <v>0</v>
      </c>
      <c r="F37" s="11">
        <v>18600</v>
      </c>
      <c r="G37" s="64" t="e">
        <f t="shared" si="0"/>
        <v>#DIV/0!</v>
      </c>
      <c r="H37" s="64">
        <f t="shared" si="1"/>
        <v>0</v>
      </c>
    </row>
    <row r="38" spans="1:8" x14ac:dyDescent="0.2">
      <c r="A38" s="62">
        <v>922</v>
      </c>
      <c r="B38" s="61" t="s">
        <v>245</v>
      </c>
      <c r="C38" s="129">
        <v>0</v>
      </c>
      <c r="D38" s="11">
        <v>18600</v>
      </c>
      <c r="E38" s="13">
        <v>0</v>
      </c>
      <c r="F38" s="11">
        <v>18600</v>
      </c>
      <c r="G38" s="64" t="e">
        <f t="shared" si="0"/>
        <v>#DIV/0!</v>
      </c>
      <c r="H38" s="64">
        <f t="shared" si="1"/>
        <v>0</v>
      </c>
    </row>
    <row r="39" spans="1:8" x14ac:dyDescent="0.2">
      <c r="A39" s="62">
        <v>9221</v>
      </c>
      <c r="B39" s="61" t="s">
        <v>246</v>
      </c>
      <c r="C39" s="129">
        <v>0</v>
      </c>
      <c r="D39" s="11">
        <v>18600</v>
      </c>
      <c r="E39" s="13">
        <v>0</v>
      </c>
      <c r="F39" s="11">
        <v>18600</v>
      </c>
      <c r="G39" s="64" t="e">
        <f t="shared" si="0"/>
        <v>#DIV/0!</v>
      </c>
      <c r="H39" s="64">
        <f t="shared" si="1"/>
        <v>0</v>
      </c>
    </row>
    <row r="42" spans="1:8" ht="48" x14ac:dyDescent="0.2">
      <c r="A42" s="169" t="s">
        <v>3</v>
      </c>
      <c r="B42" s="177"/>
      <c r="C42" s="131" t="s">
        <v>249</v>
      </c>
      <c r="D42" s="149" t="s">
        <v>250</v>
      </c>
      <c r="E42" s="149" t="s">
        <v>4</v>
      </c>
      <c r="F42" s="149" t="s">
        <v>5</v>
      </c>
      <c r="G42" s="37" t="s">
        <v>251</v>
      </c>
      <c r="H42" s="37" t="s">
        <v>252</v>
      </c>
    </row>
    <row r="43" spans="1:8" x14ac:dyDescent="0.2">
      <c r="A43" s="113" t="s">
        <v>6</v>
      </c>
      <c r="B43" s="113" t="s">
        <v>7</v>
      </c>
      <c r="C43" s="131" t="s">
        <v>17</v>
      </c>
      <c r="D43" s="113" t="s">
        <v>8</v>
      </c>
      <c r="E43" s="113" t="s">
        <v>18</v>
      </c>
      <c r="F43" s="113" t="s">
        <v>19</v>
      </c>
      <c r="G43" s="7" t="s">
        <v>20</v>
      </c>
      <c r="H43" s="7" t="s">
        <v>21</v>
      </c>
    </row>
    <row r="44" spans="1:8" x14ac:dyDescent="0.2">
      <c r="A44" s="8"/>
      <c r="B44" s="8" t="s">
        <v>12</v>
      </c>
      <c r="C44" s="15">
        <v>565743.32999999996</v>
      </c>
      <c r="D44" s="15">
        <f>SUM(D46+D55+D86+D92+D97+D100+D110)</f>
        <v>761550</v>
      </c>
      <c r="E44" s="15">
        <f>SUM(E46+E55+E86+E92+E97+E100+E110)</f>
        <v>441483.84</v>
      </c>
      <c r="F44" s="9">
        <f>D44-E44</f>
        <v>320066.15999999997</v>
      </c>
      <c r="G44" s="66">
        <f>E44/C44*100</f>
        <v>78.036066284687806</v>
      </c>
      <c r="H44" s="66">
        <f>E44/D44*100</f>
        <v>57.971747094740991</v>
      </c>
    </row>
    <row r="45" spans="1:8" x14ac:dyDescent="0.2">
      <c r="A45" s="10" t="s">
        <v>13</v>
      </c>
      <c r="B45" s="10" t="s">
        <v>14</v>
      </c>
      <c r="C45" s="129">
        <v>342833.06</v>
      </c>
      <c r="D45" s="11">
        <v>749450</v>
      </c>
      <c r="E45" s="11">
        <v>434784.02</v>
      </c>
      <c r="F45" s="11">
        <v>314665.98</v>
      </c>
      <c r="G45" s="65">
        <f t="shared" ref="G45:G108" si="2">E45/C45*100</f>
        <v>126.82091394569707</v>
      </c>
      <c r="H45" s="65">
        <f t="shared" ref="H45:H108" si="3">E45/D45*100</f>
        <v>58.013746080459008</v>
      </c>
    </row>
    <row r="46" spans="1:8" x14ac:dyDescent="0.2">
      <c r="A46" s="10" t="s">
        <v>57</v>
      </c>
      <c r="B46" s="10" t="s">
        <v>58</v>
      </c>
      <c r="C46" s="129">
        <v>223499.31</v>
      </c>
      <c r="D46" s="11">
        <v>515700</v>
      </c>
      <c r="E46" s="11">
        <v>285479.93</v>
      </c>
      <c r="F46" s="11">
        <v>230220.07</v>
      </c>
      <c r="G46" s="65">
        <f t="shared" si="2"/>
        <v>127.73190664436503</v>
      </c>
      <c r="H46" s="65">
        <f t="shared" si="3"/>
        <v>55.357752569323246</v>
      </c>
    </row>
    <row r="47" spans="1:8" x14ac:dyDescent="0.2">
      <c r="A47" s="10" t="s">
        <v>59</v>
      </c>
      <c r="B47" s="10" t="s">
        <v>60</v>
      </c>
      <c r="C47" s="129">
        <v>180117.43</v>
      </c>
      <c r="D47" s="11">
        <v>426800</v>
      </c>
      <c r="E47" s="11">
        <v>235923.54</v>
      </c>
      <c r="F47" s="11">
        <v>190876.46</v>
      </c>
      <c r="G47" s="65">
        <f t="shared" si="2"/>
        <v>130.98318136118198</v>
      </c>
      <c r="H47" s="65">
        <f t="shared" si="3"/>
        <v>55.277305529522025</v>
      </c>
    </row>
    <row r="48" spans="1:8" x14ac:dyDescent="0.2">
      <c r="A48" s="10" t="s">
        <v>61</v>
      </c>
      <c r="B48" s="10" t="s">
        <v>62</v>
      </c>
      <c r="C48" s="129">
        <v>124265.91</v>
      </c>
      <c r="D48" s="11">
        <v>285900</v>
      </c>
      <c r="E48" s="11">
        <v>146741.70000000001</v>
      </c>
      <c r="F48" s="11">
        <v>139158.29999999999</v>
      </c>
      <c r="G48" s="65">
        <f t="shared" si="2"/>
        <v>118.08685101167329</v>
      </c>
      <c r="H48" s="65">
        <f t="shared" si="3"/>
        <v>51.326232948583424</v>
      </c>
    </row>
    <row r="49" spans="1:24" x14ac:dyDescent="0.2">
      <c r="A49" s="10" t="s">
        <v>63</v>
      </c>
      <c r="B49" s="10" t="s">
        <v>64</v>
      </c>
      <c r="C49" s="129">
        <v>0</v>
      </c>
      <c r="D49" s="11">
        <v>800</v>
      </c>
      <c r="E49" s="11">
        <v>516.47</v>
      </c>
      <c r="F49" s="11">
        <v>283.52999999999997</v>
      </c>
      <c r="G49" s="65" t="e">
        <f t="shared" si="2"/>
        <v>#DIV/0!</v>
      </c>
      <c r="H49" s="65">
        <f t="shared" si="3"/>
        <v>64.558750000000003</v>
      </c>
    </row>
    <row r="50" spans="1:24" x14ac:dyDescent="0.2">
      <c r="A50" s="10" t="s">
        <v>65</v>
      </c>
      <c r="B50" s="10" t="s">
        <v>66</v>
      </c>
      <c r="C50" s="129">
        <v>55851.519999999997</v>
      </c>
      <c r="D50" s="11">
        <v>140100</v>
      </c>
      <c r="E50" s="11">
        <v>88665.37</v>
      </c>
      <c r="F50" s="11">
        <v>51434.630000000005</v>
      </c>
      <c r="G50" s="65">
        <f t="shared" si="2"/>
        <v>158.75193727941513</v>
      </c>
      <c r="H50" s="65">
        <f t="shared" si="3"/>
        <v>63.287201998572442</v>
      </c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</row>
    <row r="51" spans="1:24" x14ac:dyDescent="0.2">
      <c r="A51" s="10" t="s">
        <v>67</v>
      </c>
      <c r="B51" s="10" t="s">
        <v>68</v>
      </c>
      <c r="C51" s="129">
        <v>13680.05</v>
      </c>
      <c r="D51" s="11">
        <v>18000</v>
      </c>
      <c r="E51" s="11">
        <v>10564.82</v>
      </c>
      <c r="F51" s="11">
        <v>7435.18</v>
      </c>
      <c r="G51" s="65">
        <f t="shared" si="2"/>
        <v>77.227934108427959</v>
      </c>
      <c r="H51" s="65">
        <f t="shared" si="3"/>
        <v>58.693444444444445</v>
      </c>
    </row>
    <row r="52" spans="1:24" x14ac:dyDescent="0.2">
      <c r="A52" s="10" t="s">
        <v>69</v>
      </c>
      <c r="B52" s="10" t="s">
        <v>68</v>
      </c>
      <c r="C52" s="129">
        <v>13680.05</v>
      </c>
      <c r="D52" s="11">
        <v>18000</v>
      </c>
      <c r="E52" s="11">
        <v>10564.82</v>
      </c>
      <c r="F52" s="11">
        <v>7435.18</v>
      </c>
      <c r="G52" s="65">
        <f t="shared" si="2"/>
        <v>77.227934108427959</v>
      </c>
      <c r="H52" s="65">
        <f t="shared" si="3"/>
        <v>58.693444444444445</v>
      </c>
      <c r="I52" s="190"/>
      <c r="J52" s="190"/>
      <c r="K52" s="190"/>
      <c r="L52" s="190"/>
      <c r="M52" s="190"/>
      <c r="N52" s="190"/>
      <c r="O52" s="190"/>
      <c r="P52" s="190"/>
      <c r="Q52" s="190"/>
    </row>
    <row r="53" spans="1:24" x14ac:dyDescent="0.2">
      <c r="A53" s="10" t="s">
        <v>70</v>
      </c>
      <c r="B53" s="10" t="s">
        <v>71</v>
      </c>
      <c r="C53" s="129">
        <v>29701.83</v>
      </c>
      <c r="D53" s="11">
        <v>70900</v>
      </c>
      <c r="E53" s="11">
        <v>38991.57</v>
      </c>
      <c r="F53" s="11">
        <v>31908.43</v>
      </c>
      <c r="G53" s="65">
        <f t="shared" si="2"/>
        <v>131.2766587109279</v>
      </c>
      <c r="H53" s="65">
        <f t="shared" si="3"/>
        <v>54.995162200282088</v>
      </c>
    </row>
    <row r="54" spans="1:24" x14ac:dyDescent="0.2">
      <c r="A54" s="10" t="s">
        <v>72</v>
      </c>
      <c r="B54" s="10" t="s">
        <v>73</v>
      </c>
      <c r="C54" s="129">
        <v>29701.83</v>
      </c>
      <c r="D54" s="11">
        <v>70900</v>
      </c>
      <c r="E54" s="11">
        <v>38991.57</v>
      </c>
      <c r="F54" s="11">
        <v>31908.43</v>
      </c>
      <c r="G54" s="65">
        <f t="shared" si="2"/>
        <v>131.2766587109279</v>
      </c>
      <c r="H54" s="65">
        <f t="shared" si="3"/>
        <v>54.995162200282088</v>
      </c>
    </row>
    <row r="55" spans="1:24" x14ac:dyDescent="0.2">
      <c r="A55" s="10" t="s">
        <v>74</v>
      </c>
      <c r="B55" s="10" t="s">
        <v>75</v>
      </c>
      <c r="C55" s="129">
        <v>118825.96</v>
      </c>
      <c r="D55" s="11">
        <v>232350</v>
      </c>
      <c r="E55" s="11">
        <v>148726.96</v>
      </c>
      <c r="F55" s="11">
        <v>83623.040000000008</v>
      </c>
      <c r="G55" s="65">
        <f t="shared" si="2"/>
        <v>125.16369318623639</v>
      </c>
      <c r="H55" s="65">
        <f t="shared" si="3"/>
        <v>64.009881644071442</v>
      </c>
    </row>
    <row r="56" spans="1:24" x14ac:dyDescent="0.2">
      <c r="A56" s="10" t="s">
        <v>76</v>
      </c>
      <c r="B56" s="10" t="s">
        <v>77</v>
      </c>
      <c r="C56" s="129">
        <v>11048.07</v>
      </c>
      <c r="D56" s="11">
        <v>22900</v>
      </c>
      <c r="E56" s="11">
        <v>13817.69</v>
      </c>
      <c r="F56" s="11">
        <v>9082.31</v>
      </c>
      <c r="G56" s="65">
        <f t="shared" si="2"/>
        <v>125.06881292388626</v>
      </c>
      <c r="H56" s="65">
        <f t="shared" si="3"/>
        <v>60.339257641921392</v>
      </c>
    </row>
    <row r="57" spans="1:24" x14ac:dyDescent="0.2">
      <c r="A57" s="10" t="s">
        <v>78</v>
      </c>
      <c r="B57" s="10" t="s">
        <v>79</v>
      </c>
      <c r="C57" s="129">
        <v>1996.42</v>
      </c>
      <c r="D57" s="11">
        <v>5000</v>
      </c>
      <c r="E57" s="11">
        <v>4661.04</v>
      </c>
      <c r="F57" s="11">
        <v>338.96000000000004</v>
      </c>
      <c r="G57" s="65">
        <f t="shared" si="2"/>
        <v>233.46991114094226</v>
      </c>
      <c r="H57" s="65">
        <f t="shared" si="3"/>
        <v>93.220799999999997</v>
      </c>
    </row>
    <row r="58" spans="1:24" x14ac:dyDescent="0.2">
      <c r="A58" s="10" t="s">
        <v>80</v>
      </c>
      <c r="B58" s="10" t="s">
        <v>81</v>
      </c>
      <c r="C58" s="129">
        <v>7979.75</v>
      </c>
      <c r="D58" s="11">
        <v>15100</v>
      </c>
      <c r="E58" s="11">
        <v>7050.9</v>
      </c>
      <c r="F58" s="11">
        <v>8049.1</v>
      </c>
      <c r="G58" s="65">
        <f t="shared" si="2"/>
        <v>88.359911024781482</v>
      </c>
      <c r="H58" s="65">
        <f t="shared" si="3"/>
        <v>46.694701986754964</v>
      </c>
    </row>
    <row r="59" spans="1:24" x14ac:dyDescent="0.2">
      <c r="A59" s="10" t="s">
        <v>82</v>
      </c>
      <c r="B59" s="10" t="s">
        <v>83</v>
      </c>
      <c r="C59" s="129">
        <v>412.5</v>
      </c>
      <c r="D59" s="11">
        <v>2300</v>
      </c>
      <c r="E59" s="11">
        <v>2052.25</v>
      </c>
      <c r="F59" s="11">
        <v>247.75</v>
      </c>
      <c r="G59" s="65">
        <f t="shared" si="2"/>
        <v>497.51515151515156</v>
      </c>
      <c r="H59" s="65">
        <f t="shared" si="3"/>
        <v>89.228260869565219</v>
      </c>
    </row>
    <row r="60" spans="1:24" x14ac:dyDescent="0.2">
      <c r="A60" s="10" t="s">
        <v>84</v>
      </c>
      <c r="B60" s="10" t="s">
        <v>85</v>
      </c>
      <c r="C60" s="129">
        <v>659.4</v>
      </c>
      <c r="D60" s="11">
        <v>500</v>
      </c>
      <c r="E60" s="11">
        <v>53.5</v>
      </c>
      <c r="F60" s="11">
        <v>446.5</v>
      </c>
      <c r="G60" s="65">
        <f t="shared" si="2"/>
        <v>8.113436457385502</v>
      </c>
      <c r="H60" s="65">
        <f t="shared" si="3"/>
        <v>10.7</v>
      </c>
    </row>
    <row r="61" spans="1:24" x14ac:dyDescent="0.2">
      <c r="A61" s="10" t="s">
        <v>86</v>
      </c>
      <c r="B61" s="10" t="s">
        <v>87</v>
      </c>
      <c r="C61" s="129">
        <v>60288.15</v>
      </c>
      <c r="D61" s="11">
        <v>112500</v>
      </c>
      <c r="E61" s="11">
        <v>69503.08</v>
      </c>
      <c r="F61" s="11">
        <v>42996.92</v>
      </c>
      <c r="G61" s="65">
        <f t="shared" si="2"/>
        <v>115.28481136010973</v>
      </c>
      <c r="H61" s="65">
        <f t="shared" si="3"/>
        <v>61.78051555555556</v>
      </c>
    </row>
    <row r="62" spans="1:24" x14ac:dyDescent="0.2">
      <c r="A62" s="10" t="s">
        <v>88</v>
      </c>
      <c r="B62" s="10" t="s">
        <v>89</v>
      </c>
      <c r="C62" s="129">
        <v>7041.68</v>
      </c>
      <c r="D62" s="11">
        <v>11100</v>
      </c>
      <c r="E62" s="11">
        <v>7130.57</v>
      </c>
      <c r="F62" s="11">
        <v>3969.4300000000003</v>
      </c>
      <c r="G62" s="65">
        <f t="shared" si="2"/>
        <v>101.26234080503515</v>
      </c>
      <c r="H62" s="65">
        <f t="shared" si="3"/>
        <v>64.239369369369371</v>
      </c>
    </row>
    <row r="63" spans="1:24" x14ac:dyDescent="0.2">
      <c r="A63" s="10" t="s">
        <v>90</v>
      </c>
      <c r="B63" s="10" t="s">
        <v>91</v>
      </c>
      <c r="C63" s="129">
        <v>38789.89</v>
      </c>
      <c r="D63" s="11">
        <v>66800</v>
      </c>
      <c r="E63" s="11">
        <v>42868.81</v>
      </c>
      <c r="F63" s="11">
        <v>23931.190000000002</v>
      </c>
      <c r="G63" s="65">
        <f t="shared" si="2"/>
        <v>110.51542038402273</v>
      </c>
      <c r="H63" s="65">
        <f t="shared" si="3"/>
        <v>64.17486526946108</v>
      </c>
    </row>
    <row r="64" spans="1:24" x14ac:dyDescent="0.2">
      <c r="A64" s="10" t="s">
        <v>92</v>
      </c>
      <c r="B64" s="10" t="s">
        <v>93</v>
      </c>
      <c r="C64" s="129">
        <v>11077.54</v>
      </c>
      <c r="D64" s="11">
        <v>25200</v>
      </c>
      <c r="E64" s="11">
        <v>13128.6</v>
      </c>
      <c r="F64" s="11">
        <v>12071.4</v>
      </c>
      <c r="G64" s="65">
        <f t="shared" si="2"/>
        <v>118.51548267936745</v>
      </c>
      <c r="H64" s="65">
        <f t="shared" si="3"/>
        <v>52.097619047619048</v>
      </c>
    </row>
    <row r="65" spans="1:24" x14ac:dyDescent="0.2">
      <c r="A65" s="10" t="s">
        <v>94</v>
      </c>
      <c r="B65" s="10" t="s">
        <v>95</v>
      </c>
      <c r="C65" s="129">
        <v>1626.08</v>
      </c>
      <c r="D65" s="11">
        <v>3300</v>
      </c>
      <c r="E65" s="11">
        <v>1661.71</v>
      </c>
      <c r="F65" s="11">
        <v>1638.29</v>
      </c>
      <c r="G65" s="65">
        <f t="shared" si="2"/>
        <v>102.19115910656302</v>
      </c>
      <c r="H65" s="65">
        <f t="shared" si="3"/>
        <v>50.354848484848489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</row>
    <row r="66" spans="1:24" x14ac:dyDescent="0.2">
      <c r="A66" s="10" t="s">
        <v>96</v>
      </c>
      <c r="B66" s="10" t="s">
        <v>97</v>
      </c>
      <c r="C66" s="129">
        <v>1586.38</v>
      </c>
      <c r="D66" s="11">
        <v>5400</v>
      </c>
      <c r="E66" s="11">
        <v>4295.6099999999997</v>
      </c>
      <c r="F66" s="11">
        <v>1104.3900000000003</v>
      </c>
      <c r="G66" s="65">
        <f t="shared" si="2"/>
        <v>270.78064524262783</v>
      </c>
      <c r="H66" s="65">
        <f t="shared" si="3"/>
        <v>79.548333333333332</v>
      </c>
    </row>
    <row r="67" spans="1:24" x14ac:dyDescent="0.2">
      <c r="A67" s="10" t="s">
        <v>98</v>
      </c>
      <c r="B67" s="10" t="s">
        <v>99</v>
      </c>
      <c r="C67" s="129">
        <v>166.58</v>
      </c>
      <c r="D67" s="11">
        <v>700</v>
      </c>
      <c r="E67" s="11">
        <v>417.78</v>
      </c>
      <c r="F67" s="11">
        <v>282.22000000000003</v>
      </c>
      <c r="G67" s="65">
        <f t="shared" si="2"/>
        <v>250.79841517589142</v>
      </c>
      <c r="H67" s="65">
        <f t="shared" si="3"/>
        <v>59.682857142857138</v>
      </c>
    </row>
    <row r="68" spans="1:24" x14ac:dyDescent="0.2">
      <c r="A68" s="10" t="s">
        <v>100</v>
      </c>
      <c r="B68" s="10" t="s">
        <v>101</v>
      </c>
      <c r="C68" s="129">
        <v>36056.81</v>
      </c>
      <c r="D68" s="11">
        <v>80050</v>
      </c>
      <c r="E68" s="11">
        <v>35136.67</v>
      </c>
      <c r="F68" s="11">
        <v>44913.33</v>
      </c>
      <c r="G68" s="65">
        <f t="shared" si="2"/>
        <v>97.448082622949727</v>
      </c>
      <c r="H68" s="65">
        <f t="shared" si="3"/>
        <v>43.893404122423483</v>
      </c>
    </row>
    <row r="69" spans="1:24" x14ac:dyDescent="0.2">
      <c r="A69" s="10" t="s">
        <v>102</v>
      </c>
      <c r="B69" s="10" t="s">
        <v>103</v>
      </c>
      <c r="C69" s="129">
        <v>1202.8599999999999</v>
      </c>
      <c r="D69" s="11">
        <v>9400</v>
      </c>
      <c r="E69" s="11">
        <v>1886.47</v>
      </c>
      <c r="F69" s="11">
        <v>7513.53</v>
      </c>
      <c r="G69" s="65">
        <f t="shared" si="2"/>
        <v>156.83205028016562</v>
      </c>
      <c r="H69" s="65">
        <f t="shared" si="3"/>
        <v>20.068829787234044</v>
      </c>
    </row>
    <row r="70" spans="1:24" x14ac:dyDescent="0.2">
      <c r="A70" s="10" t="s">
        <v>104</v>
      </c>
      <c r="B70" s="10" t="s">
        <v>105</v>
      </c>
      <c r="C70" s="129">
        <v>4932</v>
      </c>
      <c r="D70" s="11">
        <v>11300</v>
      </c>
      <c r="E70" s="11">
        <v>2739.55</v>
      </c>
      <c r="F70" s="11">
        <v>8560.4500000000007</v>
      </c>
      <c r="G70" s="65">
        <f t="shared" si="2"/>
        <v>55.546431467964318</v>
      </c>
      <c r="H70" s="65">
        <f t="shared" si="3"/>
        <v>24.243805309734515</v>
      </c>
    </row>
    <row r="71" spans="1:24" x14ac:dyDescent="0.2">
      <c r="A71" s="10" t="s">
        <v>106</v>
      </c>
      <c r="B71" s="10" t="s">
        <v>107</v>
      </c>
      <c r="C71" s="129">
        <v>63.72</v>
      </c>
      <c r="D71" s="11">
        <v>300</v>
      </c>
      <c r="E71" s="11">
        <v>63.72</v>
      </c>
      <c r="F71" s="11">
        <v>236.28</v>
      </c>
      <c r="G71" s="65">
        <f t="shared" si="2"/>
        <v>100</v>
      </c>
      <c r="H71" s="65">
        <f t="shared" si="3"/>
        <v>21.240000000000002</v>
      </c>
    </row>
    <row r="72" spans="1:24" x14ac:dyDescent="0.2">
      <c r="A72" s="10" t="s">
        <v>108</v>
      </c>
      <c r="B72" s="10" t="s">
        <v>109</v>
      </c>
      <c r="C72" s="129">
        <v>6433.23</v>
      </c>
      <c r="D72" s="11">
        <v>13800</v>
      </c>
      <c r="E72" s="11">
        <v>8183.6</v>
      </c>
      <c r="F72" s="11">
        <v>5616.4</v>
      </c>
      <c r="G72" s="65">
        <f t="shared" si="2"/>
        <v>127.20826085807597</v>
      </c>
      <c r="H72" s="65">
        <f t="shared" si="3"/>
        <v>59.301449275362316</v>
      </c>
    </row>
    <row r="73" spans="1:24" x14ac:dyDescent="0.2">
      <c r="A73" s="10" t="s">
        <v>110</v>
      </c>
      <c r="B73" s="10" t="s">
        <v>111</v>
      </c>
      <c r="C73" s="129">
        <v>1259.6500000000001</v>
      </c>
      <c r="D73" s="11">
        <v>1200</v>
      </c>
      <c r="E73" s="11">
        <v>913.69</v>
      </c>
      <c r="F73" s="11">
        <v>286.30999999999995</v>
      </c>
      <c r="G73" s="65">
        <f t="shared" si="2"/>
        <v>72.5352280395348</v>
      </c>
      <c r="H73" s="65">
        <f t="shared" si="3"/>
        <v>76.140833333333333</v>
      </c>
      <c r="I73" s="190"/>
      <c r="J73" s="190"/>
      <c r="K73" s="190"/>
      <c r="L73" s="190"/>
      <c r="M73" s="190"/>
      <c r="N73" s="190"/>
      <c r="O73" s="190"/>
      <c r="P73" s="190"/>
      <c r="Q73" s="190"/>
      <c r="R73" s="190"/>
    </row>
    <row r="74" spans="1:24" x14ac:dyDescent="0.2">
      <c r="A74" s="10" t="s">
        <v>112</v>
      </c>
      <c r="B74" s="10" t="s">
        <v>113</v>
      </c>
      <c r="C74" s="129">
        <v>418.5</v>
      </c>
      <c r="D74" s="11">
        <v>2600</v>
      </c>
      <c r="E74" s="11">
        <v>1484.5</v>
      </c>
      <c r="F74" s="11">
        <v>1115.5</v>
      </c>
      <c r="G74" s="65">
        <f t="shared" si="2"/>
        <v>354.71923536439664</v>
      </c>
      <c r="H74" s="65">
        <f t="shared" si="3"/>
        <v>57.09615384615384</v>
      </c>
    </row>
    <row r="75" spans="1:24" x14ac:dyDescent="0.2">
      <c r="A75" s="10" t="s">
        <v>114</v>
      </c>
      <c r="B75" s="10" t="s">
        <v>115</v>
      </c>
      <c r="C75" s="129">
        <v>14759.78</v>
      </c>
      <c r="D75" s="11">
        <v>20100</v>
      </c>
      <c r="E75" s="11">
        <v>16110.83</v>
      </c>
      <c r="F75" s="11">
        <v>3989.17</v>
      </c>
      <c r="G75" s="65">
        <f t="shared" si="2"/>
        <v>109.15359172020177</v>
      </c>
      <c r="H75" s="65">
        <f t="shared" si="3"/>
        <v>80.153383084577115</v>
      </c>
    </row>
    <row r="76" spans="1:24" x14ac:dyDescent="0.2">
      <c r="A76" s="10" t="s">
        <v>116</v>
      </c>
      <c r="B76" s="10" t="s">
        <v>117</v>
      </c>
      <c r="C76" s="129">
        <v>4506.8100000000004</v>
      </c>
      <c r="D76" s="11">
        <v>6300</v>
      </c>
      <c r="E76" s="11">
        <v>2757.35</v>
      </c>
      <c r="F76" s="11">
        <v>3542.65</v>
      </c>
      <c r="G76" s="65">
        <f t="shared" si="2"/>
        <v>61.18185590251197</v>
      </c>
      <c r="H76" s="65">
        <f t="shared" si="3"/>
        <v>43.767460317460319</v>
      </c>
    </row>
    <row r="77" spans="1:24" x14ac:dyDescent="0.2">
      <c r="A77" s="10" t="s">
        <v>118</v>
      </c>
      <c r="B77" s="10" t="s">
        <v>119</v>
      </c>
      <c r="C77" s="129">
        <v>2480.2600000000002</v>
      </c>
      <c r="D77" s="11">
        <v>15050</v>
      </c>
      <c r="E77" s="11">
        <v>996.96</v>
      </c>
      <c r="F77" s="11">
        <v>14053.04</v>
      </c>
      <c r="G77" s="65">
        <f t="shared" si="2"/>
        <v>40.195785925669078</v>
      </c>
      <c r="H77" s="65">
        <f t="shared" si="3"/>
        <v>6.624318936877077</v>
      </c>
    </row>
    <row r="78" spans="1:24" x14ac:dyDescent="0.2">
      <c r="A78" s="10" t="s">
        <v>120</v>
      </c>
      <c r="B78" s="10" t="s">
        <v>121</v>
      </c>
      <c r="C78" s="129">
        <v>11432.93</v>
      </c>
      <c r="D78" s="11">
        <v>16900</v>
      </c>
      <c r="E78" s="11">
        <v>30269.52</v>
      </c>
      <c r="F78" s="11">
        <v>-13369.52</v>
      </c>
      <c r="G78" s="65">
        <f t="shared" si="2"/>
        <v>264.75732817396766</v>
      </c>
      <c r="H78" s="65">
        <f t="shared" si="3"/>
        <v>179.10958579881657</v>
      </c>
    </row>
    <row r="79" spans="1:24" x14ac:dyDescent="0.2">
      <c r="A79" s="10" t="s">
        <v>122</v>
      </c>
      <c r="B79" s="10" t="s">
        <v>123</v>
      </c>
      <c r="C79" s="129">
        <v>1132.28</v>
      </c>
      <c r="D79" s="11">
        <v>2600</v>
      </c>
      <c r="E79" s="11">
        <v>822.14</v>
      </c>
      <c r="F79" s="11">
        <v>1777.8600000000001</v>
      </c>
      <c r="G79" s="65">
        <f t="shared" si="2"/>
        <v>72.609248595753712</v>
      </c>
      <c r="H79" s="65">
        <f t="shared" si="3"/>
        <v>31.620769230769231</v>
      </c>
    </row>
    <row r="80" spans="1:24" x14ac:dyDescent="0.2">
      <c r="A80" s="10" t="s">
        <v>124</v>
      </c>
      <c r="B80" s="10" t="s">
        <v>125</v>
      </c>
      <c r="C80" s="129">
        <v>0</v>
      </c>
      <c r="D80" s="11">
        <v>1100</v>
      </c>
      <c r="E80" s="11">
        <v>0</v>
      </c>
      <c r="F80" s="11">
        <v>1100</v>
      </c>
      <c r="G80" s="65" t="e">
        <f t="shared" si="2"/>
        <v>#DIV/0!</v>
      </c>
      <c r="H80" s="65">
        <f t="shared" si="3"/>
        <v>0</v>
      </c>
    </row>
    <row r="81" spans="1:9" x14ac:dyDescent="0.2">
      <c r="A81" s="10" t="s">
        <v>126</v>
      </c>
      <c r="B81" s="10" t="s">
        <v>127</v>
      </c>
      <c r="C81" s="129">
        <v>65.650000000000006</v>
      </c>
      <c r="D81" s="11">
        <v>700</v>
      </c>
      <c r="E81" s="11">
        <v>0</v>
      </c>
      <c r="F81" s="11">
        <v>700</v>
      </c>
      <c r="G81" s="65">
        <f t="shared" si="2"/>
        <v>0</v>
      </c>
      <c r="H81" s="65">
        <f t="shared" si="3"/>
        <v>0</v>
      </c>
    </row>
    <row r="82" spans="1:9" x14ac:dyDescent="0.2">
      <c r="A82" s="10" t="s">
        <v>128</v>
      </c>
      <c r="B82" s="10" t="s">
        <v>129</v>
      </c>
      <c r="C82" s="129">
        <v>235</v>
      </c>
      <c r="D82" s="11">
        <v>450</v>
      </c>
      <c r="E82" s="11">
        <v>190</v>
      </c>
      <c r="F82" s="11">
        <v>260</v>
      </c>
      <c r="G82" s="65">
        <f t="shared" si="2"/>
        <v>80.851063829787222</v>
      </c>
      <c r="H82" s="65">
        <f t="shared" si="3"/>
        <v>42.222222222222221</v>
      </c>
    </row>
    <row r="83" spans="1:9" x14ac:dyDescent="0.2">
      <c r="A83" s="10" t="s">
        <v>130</v>
      </c>
      <c r="B83" s="10" t="s">
        <v>131</v>
      </c>
      <c r="C83" s="129">
        <v>140</v>
      </c>
      <c r="D83" s="11">
        <v>3700</v>
      </c>
      <c r="E83" s="11">
        <v>205.44</v>
      </c>
      <c r="F83" s="11">
        <v>3494.56</v>
      </c>
      <c r="G83" s="65">
        <f t="shared" si="2"/>
        <v>146.74285714285713</v>
      </c>
      <c r="H83" s="65">
        <f t="shared" si="3"/>
        <v>5.5524324324324326</v>
      </c>
    </row>
    <row r="84" spans="1:9" x14ac:dyDescent="0.2">
      <c r="A84" s="10" t="s">
        <v>132</v>
      </c>
      <c r="B84" s="10" t="s">
        <v>133</v>
      </c>
      <c r="C84" s="129">
        <v>0</v>
      </c>
      <c r="D84" s="11">
        <v>0</v>
      </c>
      <c r="E84" s="11">
        <v>0</v>
      </c>
      <c r="F84" s="11">
        <v>0</v>
      </c>
      <c r="G84" s="65">
        <v>0</v>
      </c>
      <c r="H84" s="65">
        <v>0</v>
      </c>
    </row>
    <row r="85" spans="1:9" x14ac:dyDescent="0.2">
      <c r="A85" s="10" t="s">
        <v>134</v>
      </c>
      <c r="B85" s="10" t="s">
        <v>121</v>
      </c>
      <c r="C85" s="129">
        <v>9860</v>
      </c>
      <c r="D85" s="11">
        <v>8350</v>
      </c>
      <c r="E85" s="11">
        <v>29051.94</v>
      </c>
      <c r="F85" s="11">
        <v>-20701.939999999999</v>
      </c>
      <c r="G85" s="65">
        <f t="shared" si="2"/>
        <v>294.64442190669371</v>
      </c>
      <c r="H85" s="65">
        <f t="shared" si="3"/>
        <v>347.92742514970058</v>
      </c>
      <c r="I85" s="195" t="s">
        <v>260</v>
      </c>
    </row>
    <row r="86" spans="1:9" x14ac:dyDescent="0.2">
      <c r="A86" s="10" t="s">
        <v>135</v>
      </c>
      <c r="B86" s="10" t="s">
        <v>136</v>
      </c>
      <c r="C86" s="129">
        <v>507.79</v>
      </c>
      <c r="D86" s="11">
        <v>1400</v>
      </c>
      <c r="E86" s="11">
        <v>577.13</v>
      </c>
      <c r="F86" s="11">
        <v>822.87</v>
      </c>
      <c r="G86" s="65">
        <f t="shared" si="2"/>
        <v>113.65525118651409</v>
      </c>
      <c r="H86" s="65">
        <f t="shared" si="3"/>
        <v>41.223571428571425</v>
      </c>
    </row>
    <row r="87" spans="1:9" x14ac:dyDescent="0.2">
      <c r="A87" s="10" t="s">
        <v>137</v>
      </c>
      <c r="B87" s="10" t="s">
        <v>138</v>
      </c>
      <c r="C87" s="129">
        <v>507.79</v>
      </c>
      <c r="D87" s="11">
        <v>1400</v>
      </c>
      <c r="E87" s="11">
        <v>577.13</v>
      </c>
      <c r="F87" s="11">
        <v>822.87</v>
      </c>
      <c r="G87" s="65">
        <f t="shared" si="2"/>
        <v>113.65525118651409</v>
      </c>
      <c r="H87" s="65">
        <f t="shared" si="3"/>
        <v>41.223571428571425</v>
      </c>
    </row>
    <row r="88" spans="1:9" x14ac:dyDescent="0.2">
      <c r="A88" s="10" t="s">
        <v>139</v>
      </c>
      <c r="B88" s="10" t="s">
        <v>140</v>
      </c>
      <c r="C88" s="129">
        <v>507.79</v>
      </c>
      <c r="D88" s="11">
        <v>1200</v>
      </c>
      <c r="E88" s="11">
        <v>566.66</v>
      </c>
      <c r="F88" s="11">
        <v>633.34</v>
      </c>
      <c r="G88" s="65">
        <f t="shared" si="2"/>
        <v>111.59337521416333</v>
      </c>
      <c r="H88" s="65">
        <f t="shared" si="3"/>
        <v>47.221666666666664</v>
      </c>
    </row>
    <row r="89" spans="1:9" x14ac:dyDescent="0.2">
      <c r="A89" s="10" t="s">
        <v>141</v>
      </c>
      <c r="B89" s="10" t="s">
        <v>142</v>
      </c>
      <c r="C89" s="129">
        <v>0</v>
      </c>
      <c r="D89" s="11">
        <v>0</v>
      </c>
      <c r="E89" s="11">
        <v>0</v>
      </c>
      <c r="F89" s="11">
        <v>0</v>
      </c>
      <c r="G89" s="65">
        <v>0</v>
      </c>
      <c r="H89" s="65">
        <v>0</v>
      </c>
    </row>
    <row r="90" spans="1:9" x14ac:dyDescent="0.2">
      <c r="A90" s="10" t="s">
        <v>143</v>
      </c>
      <c r="B90" s="10" t="s">
        <v>144</v>
      </c>
      <c r="C90" s="129">
        <v>0</v>
      </c>
      <c r="D90" s="11">
        <v>150</v>
      </c>
      <c r="E90" s="11">
        <v>10.47</v>
      </c>
      <c r="F90" s="11">
        <v>139.53</v>
      </c>
      <c r="G90" s="65" t="e">
        <f t="shared" si="2"/>
        <v>#DIV/0!</v>
      </c>
      <c r="H90" s="65">
        <f t="shared" si="3"/>
        <v>6.98</v>
      </c>
    </row>
    <row r="91" spans="1:9" x14ac:dyDescent="0.2">
      <c r="A91" s="10" t="s">
        <v>145</v>
      </c>
      <c r="B91" s="10" t="s">
        <v>146</v>
      </c>
      <c r="C91" s="129">
        <v>0</v>
      </c>
      <c r="D91" s="11">
        <v>50</v>
      </c>
      <c r="E91" s="11">
        <v>0</v>
      </c>
      <c r="F91" s="11">
        <v>50</v>
      </c>
      <c r="G91" s="65" t="e">
        <f t="shared" si="2"/>
        <v>#DIV/0!</v>
      </c>
      <c r="H91" s="65">
        <f t="shared" si="3"/>
        <v>0</v>
      </c>
    </row>
    <row r="92" spans="1:9" x14ac:dyDescent="0.2">
      <c r="A92" s="10" t="s">
        <v>147</v>
      </c>
      <c r="B92" s="10" t="s">
        <v>148</v>
      </c>
      <c r="C92" s="129">
        <v>0</v>
      </c>
      <c r="D92" s="11">
        <v>0</v>
      </c>
      <c r="E92" s="11">
        <v>0</v>
      </c>
      <c r="F92" s="11">
        <v>0</v>
      </c>
      <c r="G92" s="65">
        <v>0</v>
      </c>
      <c r="H92" s="65">
        <v>0</v>
      </c>
    </row>
    <row r="93" spans="1:9" x14ac:dyDescent="0.2">
      <c r="A93" s="10" t="s">
        <v>149</v>
      </c>
      <c r="B93" s="10" t="s">
        <v>56</v>
      </c>
      <c r="C93" s="129">
        <v>0</v>
      </c>
      <c r="D93" s="11">
        <v>0</v>
      </c>
      <c r="E93" s="11">
        <v>0</v>
      </c>
      <c r="F93" s="11">
        <v>0</v>
      </c>
      <c r="G93" s="65">
        <v>0</v>
      </c>
      <c r="H93" s="65">
        <v>0</v>
      </c>
    </row>
    <row r="94" spans="1:9" x14ac:dyDescent="0.2">
      <c r="A94" s="10" t="s">
        <v>150</v>
      </c>
      <c r="B94" s="10" t="s">
        <v>151</v>
      </c>
      <c r="C94" s="129">
        <v>0</v>
      </c>
      <c r="D94" s="11">
        <v>0</v>
      </c>
      <c r="E94" s="11">
        <v>0</v>
      </c>
      <c r="F94" s="11">
        <v>0</v>
      </c>
      <c r="G94" s="65">
        <v>0</v>
      </c>
      <c r="H94" s="65">
        <v>0</v>
      </c>
    </row>
    <row r="95" spans="1:9" x14ac:dyDescent="0.2">
      <c r="A95" s="10" t="s">
        <v>152</v>
      </c>
      <c r="B95" s="10" t="s">
        <v>153</v>
      </c>
      <c r="C95" s="129">
        <v>0</v>
      </c>
      <c r="D95" s="11">
        <v>0</v>
      </c>
      <c r="E95" s="11">
        <v>0</v>
      </c>
      <c r="F95" s="11">
        <v>0</v>
      </c>
      <c r="G95" s="65">
        <v>0</v>
      </c>
      <c r="H95" s="65">
        <v>0</v>
      </c>
    </row>
    <row r="96" spans="1:9" x14ac:dyDescent="0.2">
      <c r="A96" s="10" t="s">
        <v>15</v>
      </c>
      <c r="B96" s="10" t="s">
        <v>16</v>
      </c>
      <c r="C96" s="129">
        <v>30059.72</v>
      </c>
      <c r="D96" s="11">
        <v>12100</v>
      </c>
      <c r="E96" s="11">
        <v>6699.82</v>
      </c>
      <c r="F96" s="11">
        <v>5400.18</v>
      </c>
      <c r="G96" s="65">
        <f t="shared" si="2"/>
        <v>22.288364628812243</v>
      </c>
      <c r="H96" s="65">
        <f t="shared" si="3"/>
        <v>55.370413223140488</v>
      </c>
    </row>
    <row r="97" spans="1:9" x14ac:dyDescent="0.2">
      <c r="A97" s="10" t="s">
        <v>154</v>
      </c>
      <c r="B97" s="10" t="s">
        <v>155</v>
      </c>
      <c r="C97" s="129">
        <v>0</v>
      </c>
      <c r="D97" s="11">
        <v>0</v>
      </c>
      <c r="E97" s="11">
        <v>0</v>
      </c>
      <c r="F97" s="11">
        <v>0</v>
      </c>
      <c r="G97" s="65">
        <v>0</v>
      </c>
      <c r="H97" s="65">
        <v>0</v>
      </c>
    </row>
    <row r="98" spans="1:9" x14ac:dyDescent="0.2">
      <c r="A98" s="10" t="s">
        <v>156</v>
      </c>
      <c r="B98" s="10" t="s">
        <v>157</v>
      </c>
      <c r="C98" s="129">
        <v>0</v>
      </c>
      <c r="D98" s="11">
        <v>0</v>
      </c>
      <c r="E98" s="11">
        <v>0</v>
      </c>
      <c r="F98" s="11">
        <v>0</v>
      </c>
      <c r="G98" s="65">
        <v>0</v>
      </c>
      <c r="H98" s="65">
        <v>0</v>
      </c>
    </row>
    <row r="99" spans="1:9" x14ac:dyDescent="0.2">
      <c r="A99" s="10" t="s">
        <v>158</v>
      </c>
      <c r="B99" s="10" t="s">
        <v>159</v>
      </c>
      <c r="C99" s="129">
        <v>0</v>
      </c>
      <c r="D99" s="11">
        <v>0</v>
      </c>
      <c r="E99" s="11">
        <v>0</v>
      </c>
      <c r="F99" s="11">
        <v>0</v>
      </c>
      <c r="G99" s="65">
        <v>0</v>
      </c>
      <c r="H99" s="65">
        <v>0</v>
      </c>
    </row>
    <row r="100" spans="1:9" x14ac:dyDescent="0.2">
      <c r="A100" s="10" t="s">
        <v>160</v>
      </c>
      <c r="B100" s="10" t="s">
        <v>161</v>
      </c>
      <c r="C100" s="129">
        <v>30059.72</v>
      </c>
      <c r="D100" s="11">
        <v>12100</v>
      </c>
      <c r="E100" s="11">
        <v>6699.82</v>
      </c>
      <c r="F100" s="11">
        <v>5400.18</v>
      </c>
      <c r="G100" s="65">
        <f t="shared" si="2"/>
        <v>22.288364628812243</v>
      </c>
      <c r="H100" s="65">
        <f t="shared" si="3"/>
        <v>55.370413223140488</v>
      </c>
    </row>
    <row r="101" spans="1:9" x14ac:dyDescent="0.2">
      <c r="A101" s="10" t="s">
        <v>162</v>
      </c>
      <c r="B101" s="10" t="s">
        <v>163</v>
      </c>
      <c r="C101" s="129">
        <v>0</v>
      </c>
      <c r="D101" s="11">
        <v>0</v>
      </c>
      <c r="E101" s="11">
        <v>0</v>
      </c>
      <c r="F101" s="11">
        <v>0</v>
      </c>
      <c r="G101" s="65">
        <v>0</v>
      </c>
      <c r="H101" s="65">
        <v>0</v>
      </c>
    </row>
    <row r="102" spans="1:9" x14ac:dyDescent="0.2">
      <c r="A102" s="10" t="s">
        <v>164</v>
      </c>
      <c r="B102" s="10" t="s">
        <v>165</v>
      </c>
      <c r="C102" s="129">
        <v>0</v>
      </c>
      <c r="D102" s="11">
        <v>0</v>
      </c>
      <c r="E102" s="11">
        <v>0</v>
      </c>
      <c r="F102" s="11">
        <v>0</v>
      </c>
      <c r="G102" s="65">
        <v>0</v>
      </c>
      <c r="H102" s="65">
        <v>0</v>
      </c>
    </row>
    <row r="103" spans="1:9" x14ac:dyDescent="0.2">
      <c r="A103" s="10" t="s">
        <v>166</v>
      </c>
      <c r="B103" s="10" t="s">
        <v>167</v>
      </c>
      <c r="C103" s="129">
        <v>30026.54</v>
      </c>
      <c r="D103" s="11">
        <v>11300</v>
      </c>
      <c r="E103" s="11">
        <v>6699.82</v>
      </c>
      <c r="F103" s="11">
        <v>4600.18</v>
      </c>
      <c r="G103" s="65">
        <f t="shared" si="2"/>
        <v>22.312993771510136</v>
      </c>
      <c r="H103" s="65">
        <f t="shared" si="3"/>
        <v>59.290442477876105</v>
      </c>
    </row>
    <row r="104" spans="1:9" x14ac:dyDescent="0.2">
      <c r="A104" s="10" t="s">
        <v>168</v>
      </c>
      <c r="B104" s="10" t="s">
        <v>169</v>
      </c>
      <c r="C104" s="129">
        <v>497.84</v>
      </c>
      <c r="D104" s="11">
        <v>6400</v>
      </c>
      <c r="E104" s="11">
        <v>820.05</v>
      </c>
      <c r="F104" s="11">
        <v>5579.95</v>
      </c>
      <c r="G104" s="65">
        <f t="shared" si="2"/>
        <v>164.72159730033746</v>
      </c>
      <c r="H104" s="65">
        <f t="shared" si="3"/>
        <v>12.813281249999999</v>
      </c>
    </row>
    <row r="105" spans="1:9" x14ac:dyDescent="0.2">
      <c r="A105" s="10" t="s">
        <v>170</v>
      </c>
      <c r="B105" s="10" t="s">
        <v>171</v>
      </c>
      <c r="C105" s="129">
        <v>0</v>
      </c>
      <c r="D105" s="11">
        <v>800</v>
      </c>
      <c r="E105" s="11">
        <v>799.97</v>
      </c>
      <c r="F105" s="11">
        <v>2.9999999999972715E-2</v>
      </c>
      <c r="G105" s="65" t="e">
        <f t="shared" si="2"/>
        <v>#DIV/0!</v>
      </c>
      <c r="H105" s="65">
        <f t="shared" si="3"/>
        <v>99.996250000000003</v>
      </c>
    </row>
    <row r="106" spans="1:9" s="117" customFormat="1" x14ac:dyDescent="0.2">
      <c r="A106" s="10">
        <v>4226</v>
      </c>
      <c r="B106" s="10" t="s">
        <v>248</v>
      </c>
      <c r="C106" s="129">
        <v>0</v>
      </c>
      <c r="D106" s="11">
        <v>500</v>
      </c>
      <c r="E106" s="11">
        <v>0</v>
      </c>
      <c r="F106" s="11">
        <v>500</v>
      </c>
      <c r="G106" s="65" t="e">
        <f t="shared" si="2"/>
        <v>#DIV/0!</v>
      </c>
      <c r="H106" s="65">
        <f t="shared" si="3"/>
        <v>0</v>
      </c>
    </row>
    <row r="107" spans="1:9" x14ac:dyDescent="0.2">
      <c r="A107" s="10" t="s">
        <v>172</v>
      </c>
      <c r="B107" s="10" t="s">
        <v>173</v>
      </c>
      <c r="C107" s="129">
        <v>29528.7</v>
      </c>
      <c r="D107" s="11">
        <v>3600</v>
      </c>
      <c r="E107" s="11">
        <v>5079.8</v>
      </c>
      <c r="F107" s="11">
        <v>-1479.8000000000002</v>
      </c>
      <c r="G107" s="65">
        <f t="shared" si="2"/>
        <v>17.202924612326314</v>
      </c>
      <c r="H107" s="65">
        <f t="shared" si="3"/>
        <v>141.10555555555555</v>
      </c>
      <c r="I107" s="195" t="s">
        <v>261</v>
      </c>
    </row>
    <row r="108" spans="1:9" x14ac:dyDescent="0.2">
      <c r="A108" s="10" t="s">
        <v>174</v>
      </c>
      <c r="B108" s="10" t="s">
        <v>175</v>
      </c>
      <c r="C108" s="129">
        <v>33.18</v>
      </c>
      <c r="D108" s="11">
        <v>800</v>
      </c>
      <c r="E108" s="11">
        <v>0</v>
      </c>
      <c r="F108" s="11">
        <v>800</v>
      </c>
      <c r="G108" s="65">
        <f t="shared" si="2"/>
        <v>0</v>
      </c>
      <c r="H108" s="65">
        <f t="shared" si="3"/>
        <v>0</v>
      </c>
    </row>
    <row r="109" spans="1:9" x14ac:dyDescent="0.2">
      <c r="A109" s="10" t="s">
        <v>176</v>
      </c>
      <c r="B109" s="10" t="s">
        <v>177</v>
      </c>
      <c r="C109" s="129">
        <v>33.18</v>
      </c>
      <c r="D109" s="11">
        <v>800</v>
      </c>
      <c r="E109" s="11">
        <v>0</v>
      </c>
      <c r="F109" s="11">
        <v>800</v>
      </c>
      <c r="G109" s="65">
        <f t="shared" ref="G109" si="4">E109/C109*100</f>
        <v>0</v>
      </c>
      <c r="H109" s="65">
        <f t="shared" ref="H109" si="5">E109/D109*100</f>
        <v>0</v>
      </c>
    </row>
    <row r="110" spans="1:9" x14ac:dyDescent="0.2">
      <c r="A110" s="10" t="s">
        <v>178</v>
      </c>
      <c r="B110" s="10" t="s">
        <v>179</v>
      </c>
      <c r="C110" s="129">
        <v>0</v>
      </c>
      <c r="D110" s="11">
        <v>0</v>
      </c>
      <c r="E110" s="11">
        <v>0</v>
      </c>
      <c r="F110" s="11">
        <v>0</v>
      </c>
      <c r="G110" s="65">
        <v>0</v>
      </c>
      <c r="H110" s="65">
        <v>0</v>
      </c>
    </row>
    <row r="111" spans="1:9" x14ac:dyDescent="0.2">
      <c r="A111" s="10" t="s">
        <v>180</v>
      </c>
      <c r="B111" s="10" t="s">
        <v>181</v>
      </c>
      <c r="C111" s="129">
        <v>0</v>
      </c>
      <c r="D111" s="11">
        <v>0</v>
      </c>
      <c r="E111" s="11">
        <v>0</v>
      </c>
      <c r="F111" s="11">
        <v>0</v>
      </c>
      <c r="G111" s="65">
        <v>0</v>
      </c>
      <c r="H111" s="65">
        <v>0</v>
      </c>
    </row>
    <row r="112" spans="1:9" x14ac:dyDescent="0.2">
      <c r="A112" s="10" t="s">
        <v>182</v>
      </c>
      <c r="B112" s="10" t="s">
        <v>181</v>
      </c>
      <c r="C112" s="129">
        <v>0</v>
      </c>
      <c r="D112" s="11">
        <v>0</v>
      </c>
      <c r="E112" s="11">
        <v>0</v>
      </c>
      <c r="F112" s="11">
        <v>0</v>
      </c>
      <c r="G112" s="65">
        <v>0</v>
      </c>
      <c r="H112" s="65">
        <v>0</v>
      </c>
    </row>
  </sheetData>
  <mergeCells count="13">
    <mergeCell ref="I65:X65"/>
    <mergeCell ref="I73:R73"/>
    <mergeCell ref="A9:B9"/>
    <mergeCell ref="A42:B42"/>
    <mergeCell ref="I15:U15"/>
    <mergeCell ref="I50:X50"/>
    <mergeCell ref="I52:Q52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C11:H11 D44:E44 H44 F41 F43:F44" unlockedFormula="1"/>
    <ignoredError sqref="F40 G44" evalError="1" unlockedFormula="1"/>
    <ignoredError sqref="G27:G41 G45:G70 G80:G102 G105:G107 G43" evalError="1"/>
    <ignoredError sqref="A40 A113 A12:A34 A45:A1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E01B-3518-4FF0-B0DB-ED274B805E17}">
  <dimension ref="A1:I231"/>
  <sheetViews>
    <sheetView showGridLines="0" showWhiteSpace="0" view="pageLayout" zoomScaleNormal="100" workbookViewId="0">
      <selection activeCell="A5" sqref="A5:H5"/>
    </sheetView>
  </sheetViews>
  <sheetFormatPr defaultRowHeight="12.75" x14ac:dyDescent="0.2"/>
  <cols>
    <col min="1" max="1" width="11.28515625" style="24" customWidth="1"/>
    <col min="2" max="2" width="53" style="147" bestFit="1" customWidth="1"/>
    <col min="3" max="3" width="12.28515625" style="154" customWidth="1"/>
    <col min="4" max="4" width="14.5703125" style="148" bestFit="1" customWidth="1"/>
    <col min="5" max="6" width="12.28515625" style="148" customWidth="1"/>
    <col min="7" max="7" width="12.28515625" style="23" customWidth="1"/>
    <col min="8" max="8" width="12.28515625" style="147" customWidth="1"/>
    <col min="9" max="9" width="50.5703125" style="147" customWidth="1"/>
    <col min="10" max="10" width="15" style="147" customWidth="1"/>
    <col min="11" max="256" width="9.140625" style="147"/>
    <col min="257" max="257" width="11.28515625" style="147" customWidth="1"/>
    <col min="258" max="258" width="53" style="147" bestFit="1" customWidth="1"/>
    <col min="259" max="260" width="16.140625" style="147" customWidth="1"/>
    <col min="261" max="261" width="20.5703125" style="147" customWidth="1"/>
    <col min="262" max="262" width="1.140625" style="147" customWidth="1"/>
    <col min="263" max="512" width="9.140625" style="147"/>
    <col min="513" max="513" width="11.28515625" style="147" customWidth="1"/>
    <col min="514" max="514" width="53" style="147" bestFit="1" customWidth="1"/>
    <col min="515" max="516" width="16.140625" style="147" customWidth="1"/>
    <col min="517" max="517" width="20.5703125" style="147" customWidth="1"/>
    <col min="518" max="518" width="1.140625" style="147" customWidth="1"/>
    <col min="519" max="768" width="9.140625" style="147"/>
    <col min="769" max="769" width="11.28515625" style="147" customWidth="1"/>
    <col min="770" max="770" width="53" style="147" bestFit="1" customWidth="1"/>
    <col min="771" max="772" width="16.140625" style="147" customWidth="1"/>
    <col min="773" max="773" width="20.5703125" style="147" customWidth="1"/>
    <col min="774" max="774" width="1.140625" style="147" customWidth="1"/>
    <col min="775" max="1024" width="9.140625" style="147"/>
    <col min="1025" max="1025" width="11.28515625" style="147" customWidth="1"/>
    <col min="1026" max="1026" width="53" style="147" bestFit="1" customWidth="1"/>
    <col min="1027" max="1028" width="16.140625" style="147" customWidth="1"/>
    <col min="1029" max="1029" width="20.5703125" style="147" customWidth="1"/>
    <col min="1030" max="1030" width="1.140625" style="147" customWidth="1"/>
    <col min="1031" max="1280" width="9.140625" style="147"/>
    <col min="1281" max="1281" width="11.28515625" style="147" customWidth="1"/>
    <col min="1282" max="1282" width="53" style="147" bestFit="1" customWidth="1"/>
    <col min="1283" max="1284" width="16.140625" style="147" customWidth="1"/>
    <col min="1285" max="1285" width="20.5703125" style="147" customWidth="1"/>
    <col min="1286" max="1286" width="1.140625" style="147" customWidth="1"/>
    <col min="1287" max="1536" width="9.140625" style="147"/>
    <col min="1537" max="1537" width="11.28515625" style="147" customWidth="1"/>
    <col min="1538" max="1538" width="53" style="147" bestFit="1" customWidth="1"/>
    <col min="1539" max="1540" width="16.140625" style="147" customWidth="1"/>
    <col min="1541" max="1541" width="20.5703125" style="147" customWidth="1"/>
    <col min="1542" max="1542" width="1.140625" style="147" customWidth="1"/>
    <col min="1543" max="1792" width="9.140625" style="147"/>
    <col min="1793" max="1793" width="11.28515625" style="147" customWidth="1"/>
    <col min="1794" max="1794" width="53" style="147" bestFit="1" customWidth="1"/>
    <col min="1795" max="1796" width="16.140625" style="147" customWidth="1"/>
    <col min="1797" max="1797" width="20.5703125" style="147" customWidth="1"/>
    <col min="1798" max="1798" width="1.140625" style="147" customWidth="1"/>
    <col min="1799" max="2048" width="9.140625" style="147"/>
    <col min="2049" max="2049" width="11.28515625" style="147" customWidth="1"/>
    <col min="2050" max="2050" width="53" style="147" bestFit="1" customWidth="1"/>
    <col min="2051" max="2052" width="16.140625" style="147" customWidth="1"/>
    <col min="2053" max="2053" width="20.5703125" style="147" customWidth="1"/>
    <col min="2054" max="2054" width="1.140625" style="147" customWidth="1"/>
    <col min="2055" max="2304" width="9.140625" style="147"/>
    <col min="2305" max="2305" width="11.28515625" style="147" customWidth="1"/>
    <col min="2306" max="2306" width="53" style="147" bestFit="1" customWidth="1"/>
    <col min="2307" max="2308" width="16.140625" style="147" customWidth="1"/>
    <col min="2309" max="2309" width="20.5703125" style="147" customWidth="1"/>
    <col min="2310" max="2310" width="1.140625" style="147" customWidth="1"/>
    <col min="2311" max="2560" width="9.140625" style="147"/>
    <col min="2561" max="2561" width="11.28515625" style="147" customWidth="1"/>
    <col min="2562" max="2562" width="53" style="147" bestFit="1" customWidth="1"/>
    <col min="2563" max="2564" width="16.140625" style="147" customWidth="1"/>
    <col min="2565" max="2565" width="20.5703125" style="147" customWidth="1"/>
    <col min="2566" max="2566" width="1.140625" style="147" customWidth="1"/>
    <col min="2567" max="2816" width="9.140625" style="147"/>
    <col min="2817" max="2817" width="11.28515625" style="147" customWidth="1"/>
    <col min="2818" max="2818" width="53" style="147" bestFit="1" customWidth="1"/>
    <col min="2819" max="2820" width="16.140625" style="147" customWidth="1"/>
    <col min="2821" max="2821" width="20.5703125" style="147" customWidth="1"/>
    <col min="2822" max="2822" width="1.140625" style="147" customWidth="1"/>
    <col min="2823" max="3072" width="9.140625" style="147"/>
    <col min="3073" max="3073" width="11.28515625" style="147" customWidth="1"/>
    <col min="3074" max="3074" width="53" style="147" bestFit="1" customWidth="1"/>
    <col min="3075" max="3076" width="16.140625" style="147" customWidth="1"/>
    <col min="3077" max="3077" width="20.5703125" style="147" customWidth="1"/>
    <col min="3078" max="3078" width="1.140625" style="147" customWidth="1"/>
    <col min="3079" max="3328" width="9.140625" style="147"/>
    <col min="3329" max="3329" width="11.28515625" style="147" customWidth="1"/>
    <col min="3330" max="3330" width="53" style="147" bestFit="1" customWidth="1"/>
    <col min="3331" max="3332" width="16.140625" style="147" customWidth="1"/>
    <col min="3333" max="3333" width="20.5703125" style="147" customWidth="1"/>
    <col min="3334" max="3334" width="1.140625" style="147" customWidth="1"/>
    <col min="3335" max="3584" width="9.140625" style="147"/>
    <col min="3585" max="3585" width="11.28515625" style="147" customWidth="1"/>
    <col min="3586" max="3586" width="53" style="147" bestFit="1" customWidth="1"/>
    <col min="3587" max="3588" width="16.140625" style="147" customWidth="1"/>
    <col min="3589" max="3589" width="20.5703125" style="147" customWidth="1"/>
    <col min="3590" max="3590" width="1.140625" style="147" customWidth="1"/>
    <col min="3591" max="3840" width="9.140625" style="147"/>
    <col min="3841" max="3841" width="11.28515625" style="147" customWidth="1"/>
    <col min="3842" max="3842" width="53" style="147" bestFit="1" customWidth="1"/>
    <col min="3843" max="3844" width="16.140625" style="147" customWidth="1"/>
    <col min="3845" max="3845" width="20.5703125" style="147" customWidth="1"/>
    <col min="3846" max="3846" width="1.140625" style="147" customWidth="1"/>
    <col min="3847" max="4096" width="9.140625" style="147"/>
    <col min="4097" max="4097" width="11.28515625" style="147" customWidth="1"/>
    <col min="4098" max="4098" width="53" style="147" bestFit="1" customWidth="1"/>
    <col min="4099" max="4100" width="16.140625" style="147" customWidth="1"/>
    <col min="4101" max="4101" width="20.5703125" style="147" customWidth="1"/>
    <col min="4102" max="4102" width="1.140625" style="147" customWidth="1"/>
    <col min="4103" max="4352" width="9.140625" style="147"/>
    <col min="4353" max="4353" width="11.28515625" style="147" customWidth="1"/>
    <col min="4354" max="4354" width="53" style="147" bestFit="1" customWidth="1"/>
    <col min="4355" max="4356" width="16.140625" style="147" customWidth="1"/>
    <col min="4357" max="4357" width="20.5703125" style="147" customWidth="1"/>
    <col min="4358" max="4358" width="1.140625" style="147" customWidth="1"/>
    <col min="4359" max="4608" width="9.140625" style="147"/>
    <col min="4609" max="4609" width="11.28515625" style="147" customWidth="1"/>
    <col min="4610" max="4610" width="53" style="147" bestFit="1" customWidth="1"/>
    <col min="4611" max="4612" width="16.140625" style="147" customWidth="1"/>
    <col min="4613" max="4613" width="20.5703125" style="147" customWidth="1"/>
    <col min="4614" max="4614" width="1.140625" style="147" customWidth="1"/>
    <col min="4615" max="4864" width="9.140625" style="147"/>
    <col min="4865" max="4865" width="11.28515625" style="147" customWidth="1"/>
    <col min="4866" max="4866" width="53" style="147" bestFit="1" customWidth="1"/>
    <col min="4867" max="4868" width="16.140625" style="147" customWidth="1"/>
    <col min="4869" max="4869" width="20.5703125" style="147" customWidth="1"/>
    <col min="4870" max="4870" width="1.140625" style="147" customWidth="1"/>
    <col min="4871" max="5120" width="9.140625" style="147"/>
    <col min="5121" max="5121" width="11.28515625" style="147" customWidth="1"/>
    <col min="5122" max="5122" width="53" style="147" bestFit="1" customWidth="1"/>
    <col min="5123" max="5124" width="16.140625" style="147" customWidth="1"/>
    <col min="5125" max="5125" width="20.5703125" style="147" customWidth="1"/>
    <col min="5126" max="5126" width="1.140625" style="147" customWidth="1"/>
    <col min="5127" max="5376" width="9.140625" style="147"/>
    <col min="5377" max="5377" width="11.28515625" style="147" customWidth="1"/>
    <col min="5378" max="5378" width="53" style="147" bestFit="1" customWidth="1"/>
    <col min="5379" max="5380" width="16.140625" style="147" customWidth="1"/>
    <col min="5381" max="5381" width="20.5703125" style="147" customWidth="1"/>
    <col min="5382" max="5382" width="1.140625" style="147" customWidth="1"/>
    <col min="5383" max="5632" width="9.140625" style="147"/>
    <col min="5633" max="5633" width="11.28515625" style="147" customWidth="1"/>
    <col min="5634" max="5634" width="53" style="147" bestFit="1" customWidth="1"/>
    <col min="5635" max="5636" width="16.140625" style="147" customWidth="1"/>
    <col min="5637" max="5637" width="20.5703125" style="147" customWidth="1"/>
    <col min="5638" max="5638" width="1.140625" style="147" customWidth="1"/>
    <col min="5639" max="5888" width="9.140625" style="147"/>
    <col min="5889" max="5889" width="11.28515625" style="147" customWidth="1"/>
    <col min="5890" max="5890" width="53" style="147" bestFit="1" customWidth="1"/>
    <col min="5891" max="5892" width="16.140625" style="147" customWidth="1"/>
    <col min="5893" max="5893" width="20.5703125" style="147" customWidth="1"/>
    <col min="5894" max="5894" width="1.140625" style="147" customWidth="1"/>
    <col min="5895" max="6144" width="9.140625" style="147"/>
    <col min="6145" max="6145" width="11.28515625" style="147" customWidth="1"/>
    <col min="6146" max="6146" width="53" style="147" bestFit="1" customWidth="1"/>
    <col min="6147" max="6148" width="16.140625" style="147" customWidth="1"/>
    <col min="6149" max="6149" width="20.5703125" style="147" customWidth="1"/>
    <col min="6150" max="6150" width="1.140625" style="147" customWidth="1"/>
    <col min="6151" max="6400" width="9.140625" style="147"/>
    <col min="6401" max="6401" width="11.28515625" style="147" customWidth="1"/>
    <col min="6402" max="6402" width="53" style="147" bestFit="1" customWidth="1"/>
    <col min="6403" max="6404" width="16.140625" style="147" customWidth="1"/>
    <col min="6405" max="6405" width="20.5703125" style="147" customWidth="1"/>
    <col min="6406" max="6406" width="1.140625" style="147" customWidth="1"/>
    <col min="6407" max="6656" width="9.140625" style="147"/>
    <col min="6657" max="6657" width="11.28515625" style="147" customWidth="1"/>
    <col min="6658" max="6658" width="53" style="147" bestFit="1" customWidth="1"/>
    <col min="6659" max="6660" width="16.140625" style="147" customWidth="1"/>
    <col min="6661" max="6661" width="20.5703125" style="147" customWidth="1"/>
    <col min="6662" max="6662" width="1.140625" style="147" customWidth="1"/>
    <col min="6663" max="6912" width="9.140625" style="147"/>
    <col min="6913" max="6913" width="11.28515625" style="147" customWidth="1"/>
    <col min="6914" max="6914" width="53" style="147" bestFit="1" customWidth="1"/>
    <col min="6915" max="6916" width="16.140625" style="147" customWidth="1"/>
    <col min="6917" max="6917" width="20.5703125" style="147" customWidth="1"/>
    <col min="6918" max="6918" width="1.140625" style="147" customWidth="1"/>
    <col min="6919" max="7168" width="9.140625" style="147"/>
    <col min="7169" max="7169" width="11.28515625" style="147" customWidth="1"/>
    <col min="7170" max="7170" width="53" style="147" bestFit="1" customWidth="1"/>
    <col min="7171" max="7172" width="16.140625" style="147" customWidth="1"/>
    <col min="7173" max="7173" width="20.5703125" style="147" customWidth="1"/>
    <col min="7174" max="7174" width="1.140625" style="147" customWidth="1"/>
    <col min="7175" max="7424" width="9.140625" style="147"/>
    <col min="7425" max="7425" width="11.28515625" style="147" customWidth="1"/>
    <col min="7426" max="7426" width="53" style="147" bestFit="1" customWidth="1"/>
    <col min="7427" max="7428" width="16.140625" style="147" customWidth="1"/>
    <col min="7429" max="7429" width="20.5703125" style="147" customWidth="1"/>
    <col min="7430" max="7430" width="1.140625" style="147" customWidth="1"/>
    <col min="7431" max="7680" width="9.140625" style="147"/>
    <col min="7681" max="7681" width="11.28515625" style="147" customWidth="1"/>
    <col min="7682" max="7682" width="53" style="147" bestFit="1" customWidth="1"/>
    <col min="7683" max="7684" width="16.140625" style="147" customWidth="1"/>
    <col min="7685" max="7685" width="20.5703125" style="147" customWidth="1"/>
    <col min="7686" max="7686" width="1.140625" style="147" customWidth="1"/>
    <col min="7687" max="7936" width="9.140625" style="147"/>
    <col min="7937" max="7937" width="11.28515625" style="147" customWidth="1"/>
    <col min="7938" max="7938" width="53" style="147" bestFit="1" customWidth="1"/>
    <col min="7939" max="7940" width="16.140625" style="147" customWidth="1"/>
    <col min="7941" max="7941" width="20.5703125" style="147" customWidth="1"/>
    <col min="7942" max="7942" width="1.140625" style="147" customWidth="1"/>
    <col min="7943" max="8192" width="9.140625" style="147"/>
    <col min="8193" max="8193" width="11.28515625" style="147" customWidth="1"/>
    <col min="8194" max="8194" width="53" style="147" bestFit="1" customWidth="1"/>
    <col min="8195" max="8196" width="16.140625" style="147" customWidth="1"/>
    <col min="8197" max="8197" width="20.5703125" style="147" customWidth="1"/>
    <col min="8198" max="8198" width="1.140625" style="147" customWidth="1"/>
    <col min="8199" max="8448" width="9.140625" style="147"/>
    <col min="8449" max="8449" width="11.28515625" style="147" customWidth="1"/>
    <col min="8450" max="8450" width="53" style="147" bestFit="1" customWidth="1"/>
    <col min="8451" max="8452" width="16.140625" style="147" customWidth="1"/>
    <col min="8453" max="8453" width="20.5703125" style="147" customWidth="1"/>
    <col min="8454" max="8454" width="1.140625" style="147" customWidth="1"/>
    <col min="8455" max="8704" width="9.140625" style="147"/>
    <col min="8705" max="8705" width="11.28515625" style="147" customWidth="1"/>
    <col min="8706" max="8706" width="53" style="147" bestFit="1" customWidth="1"/>
    <col min="8707" max="8708" width="16.140625" style="147" customWidth="1"/>
    <col min="8709" max="8709" width="20.5703125" style="147" customWidth="1"/>
    <col min="8710" max="8710" width="1.140625" style="147" customWidth="1"/>
    <col min="8711" max="8960" width="9.140625" style="147"/>
    <col min="8961" max="8961" width="11.28515625" style="147" customWidth="1"/>
    <col min="8962" max="8962" width="53" style="147" bestFit="1" customWidth="1"/>
    <col min="8963" max="8964" width="16.140625" style="147" customWidth="1"/>
    <col min="8965" max="8965" width="20.5703125" style="147" customWidth="1"/>
    <col min="8966" max="8966" width="1.140625" style="147" customWidth="1"/>
    <col min="8967" max="9216" width="9.140625" style="147"/>
    <col min="9217" max="9217" width="11.28515625" style="147" customWidth="1"/>
    <col min="9218" max="9218" width="53" style="147" bestFit="1" customWidth="1"/>
    <col min="9219" max="9220" width="16.140625" style="147" customWidth="1"/>
    <col min="9221" max="9221" width="20.5703125" style="147" customWidth="1"/>
    <col min="9222" max="9222" width="1.140625" style="147" customWidth="1"/>
    <col min="9223" max="9472" width="9.140625" style="147"/>
    <col min="9473" max="9473" width="11.28515625" style="147" customWidth="1"/>
    <col min="9474" max="9474" width="53" style="147" bestFit="1" customWidth="1"/>
    <col min="9475" max="9476" width="16.140625" style="147" customWidth="1"/>
    <col min="9477" max="9477" width="20.5703125" style="147" customWidth="1"/>
    <col min="9478" max="9478" width="1.140625" style="147" customWidth="1"/>
    <col min="9479" max="9728" width="9.140625" style="147"/>
    <col min="9729" max="9729" width="11.28515625" style="147" customWidth="1"/>
    <col min="9730" max="9730" width="53" style="147" bestFit="1" customWidth="1"/>
    <col min="9731" max="9732" width="16.140625" style="147" customWidth="1"/>
    <col min="9733" max="9733" width="20.5703125" style="147" customWidth="1"/>
    <col min="9734" max="9734" width="1.140625" style="147" customWidth="1"/>
    <col min="9735" max="9984" width="9.140625" style="147"/>
    <col min="9985" max="9985" width="11.28515625" style="147" customWidth="1"/>
    <col min="9986" max="9986" width="53" style="147" bestFit="1" customWidth="1"/>
    <col min="9987" max="9988" width="16.140625" style="147" customWidth="1"/>
    <col min="9989" max="9989" width="20.5703125" style="147" customWidth="1"/>
    <col min="9990" max="9990" width="1.140625" style="147" customWidth="1"/>
    <col min="9991" max="10240" width="9.140625" style="147"/>
    <col min="10241" max="10241" width="11.28515625" style="147" customWidth="1"/>
    <col min="10242" max="10242" width="53" style="147" bestFit="1" customWidth="1"/>
    <col min="10243" max="10244" width="16.140625" style="147" customWidth="1"/>
    <col min="10245" max="10245" width="20.5703125" style="147" customWidth="1"/>
    <col min="10246" max="10246" width="1.140625" style="147" customWidth="1"/>
    <col min="10247" max="10496" width="9.140625" style="147"/>
    <col min="10497" max="10497" width="11.28515625" style="147" customWidth="1"/>
    <col min="10498" max="10498" width="53" style="147" bestFit="1" customWidth="1"/>
    <col min="10499" max="10500" width="16.140625" style="147" customWidth="1"/>
    <col min="10501" max="10501" width="20.5703125" style="147" customWidth="1"/>
    <col min="10502" max="10502" width="1.140625" style="147" customWidth="1"/>
    <col min="10503" max="10752" width="9.140625" style="147"/>
    <col min="10753" max="10753" width="11.28515625" style="147" customWidth="1"/>
    <col min="10754" max="10754" width="53" style="147" bestFit="1" customWidth="1"/>
    <col min="10755" max="10756" width="16.140625" style="147" customWidth="1"/>
    <col min="10757" max="10757" width="20.5703125" style="147" customWidth="1"/>
    <col min="10758" max="10758" width="1.140625" style="147" customWidth="1"/>
    <col min="10759" max="11008" width="9.140625" style="147"/>
    <col min="11009" max="11009" width="11.28515625" style="147" customWidth="1"/>
    <col min="11010" max="11010" width="53" style="147" bestFit="1" customWidth="1"/>
    <col min="11011" max="11012" width="16.140625" style="147" customWidth="1"/>
    <col min="11013" max="11013" width="20.5703125" style="147" customWidth="1"/>
    <col min="11014" max="11014" width="1.140625" style="147" customWidth="1"/>
    <col min="11015" max="11264" width="9.140625" style="147"/>
    <col min="11265" max="11265" width="11.28515625" style="147" customWidth="1"/>
    <col min="11266" max="11266" width="53" style="147" bestFit="1" customWidth="1"/>
    <col min="11267" max="11268" width="16.140625" style="147" customWidth="1"/>
    <col min="11269" max="11269" width="20.5703125" style="147" customWidth="1"/>
    <col min="11270" max="11270" width="1.140625" style="147" customWidth="1"/>
    <col min="11271" max="11520" width="9.140625" style="147"/>
    <col min="11521" max="11521" width="11.28515625" style="147" customWidth="1"/>
    <col min="11522" max="11522" width="53" style="147" bestFit="1" customWidth="1"/>
    <col min="11523" max="11524" width="16.140625" style="147" customWidth="1"/>
    <col min="11525" max="11525" width="20.5703125" style="147" customWidth="1"/>
    <col min="11526" max="11526" width="1.140625" style="147" customWidth="1"/>
    <col min="11527" max="11776" width="9.140625" style="147"/>
    <col min="11777" max="11777" width="11.28515625" style="147" customWidth="1"/>
    <col min="11778" max="11778" width="53" style="147" bestFit="1" customWidth="1"/>
    <col min="11779" max="11780" width="16.140625" style="147" customWidth="1"/>
    <col min="11781" max="11781" width="20.5703125" style="147" customWidth="1"/>
    <col min="11782" max="11782" width="1.140625" style="147" customWidth="1"/>
    <col min="11783" max="12032" width="9.140625" style="147"/>
    <col min="12033" max="12033" width="11.28515625" style="147" customWidth="1"/>
    <col min="12034" max="12034" width="53" style="147" bestFit="1" customWidth="1"/>
    <col min="12035" max="12036" width="16.140625" style="147" customWidth="1"/>
    <col min="12037" max="12037" width="20.5703125" style="147" customWidth="1"/>
    <col min="12038" max="12038" width="1.140625" style="147" customWidth="1"/>
    <col min="12039" max="12288" width="9.140625" style="147"/>
    <col min="12289" max="12289" width="11.28515625" style="147" customWidth="1"/>
    <col min="12290" max="12290" width="53" style="147" bestFit="1" customWidth="1"/>
    <col min="12291" max="12292" width="16.140625" style="147" customWidth="1"/>
    <col min="12293" max="12293" width="20.5703125" style="147" customWidth="1"/>
    <col min="12294" max="12294" width="1.140625" style="147" customWidth="1"/>
    <col min="12295" max="12544" width="9.140625" style="147"/>
    <col min="12545" max="12545" width="11.28515625" style="147" customWidth="1"/>
    <col min="12546" max="12546" width="53" style="147" bestFit="1" customWidth="1"/>
    <col min="12547" max="12548" width="16.140625" style="147" customWidth="1"/>
    <col min="12549" max="12549" width="20.5703125" style="147" customWidth="1"/>
    <col min="12550" max="12550" width="1.140625" style="147" customWidth="1"/>
    <col min="12551" max="12800" width="9.140625" style="147"/>
    <col min="12801" max="12801" width="11.28515625" style="147" customWidth="1"/>
    <col min="12802" max="12802" width="53" style="147" bestFit="1" customWidth="1"/>
    <col min="12803" max="12804" width="16.140625" style="147" customWidth="1"/>
    <col min="12805" max="12805" width="20.5703125" style="147" customWidth="1"/>
    <col min="12806" max="12806" width="1.140625" style="147" customWidth="1"/>
    <col min="12807" max="13056" width="9.140625" style="147"/>
    <col min="13057" max="13057" width="11.28515625" style="147" customWidth="1"/>
    <col min="13058" max="13058" width="53" style="147" bestFit="1" customWidth="1"/>
    <col min="13059" max="13060" width="16.140625" style="147" customWidth="1"/>
    <col min="13061" max="13061" width="20.5703125" style="147" customWidth="1"/>
    <col min="13062" max="13062" width="1.140625" style="147" customWidth="1"/>
    <col min="13063" max="13312" width="9.140625" style="147"/>
    <col min="13313" max="13313" width="11.28515625" style="147" customWidth="1"/>
    <col min="13314" max="13314" width="53" style="147" bestFit="1" customWidth="1"/>
    <col min="13315" max="13316" width="16.140625" style="147" customWidth="1"/>
    <col min="13317" max="13317" width="20.5703125" style="147" customWidth="1"/>
    <col min="13318" max="13318" width="1.140625" style="147" customWidth="1"/>
    <col min="13319" max="13568" width="9.140625" style="147"/>
    <col min="13569" max="13569" width="11.28515625" style="147" customWidth="1"/>
    <col min="13570" max="13570" width="53" style="147" bestFit="1" customWidth="1"/>
    <col min="13571" max="13572" width="16.140625" style="147" customWidth="1"/>
    <col min="13573" max="13573" width="20.5703125" style="147" customWidth="1"/>
    <col min="13574" max="13574" width="1.140625" style="147" customWidth="1"/>
    <col min="13575" max="13824" width="9.140625" style="147"/>
    <col min="13825" max="13825" width="11.28515625" style="147" customWidth="1"/>
    <col min="13826" max="13826" width="53" style="147" bestFit="1" customWidth="1"/>
    <col min="13827" max="13828" width="16.140625" style="147" customWidth="1"/>
    <col min="13829" max="13829" width="20.5703125" style="147" customWidth="1"/>
    <col min="13830" max="13830" width="1.140625" style="147" customWidth="1"/>
    <col min="13831" max="14080" width="9.140625" style="147"/>
    <col min="14081" max="14081" width="11.28515625" style="147" customWidth="1"/>
    <col min="14082" max="14082" width="53" style="147" bestFit="1" customWidth="1"/>
    <col min="14083" max="14084" width="16.140625" style="147" customWidth="1"/>
    <col min="14085" max="14085" width="20.5703125" style="147" customWidth="1"/>
    <col min="14086" max="14086" width="1.140625" style="147" customWidth="1"/>
    <col min="14087" max="14336" width="9.140625" style="147"/>
    <col min="14337" max="14337" width="11.28515625" style="147" customWidth="1"/>
    <col min="14338" max="14338" width="53" style="147" bestFit="1" customWidth="1"/>
    <col min="14339" max="14340" width="16.140625" style="147" customWidth="1"/>
    <col min="14341" max="14341" width="20.5703125" style="147" customWidth="1"/>
    <col min="14342" max="14342" width="1.140625" style="147" customWidth="1"/>
    <col min="14343" max="14592" width="9.140625" style="147"/>
    <col min="14593" max="14593" width="11.28515625" style="147" customWidth="1"/>
    <col min="14594" max="14594" width="53" style="147" bestFit="1" customWidth="1"/>
    <col min="14595" max="14596" width="16.140625" style="147" customWidth="1"/>
    <col min="14597" max="14597" width="20.5703125" style="147" customWidth="1"/>
    <col min="14598" max="14598" width="1.140625" style="147" customWidth="1"/>
    <col min="14599" max="14848" width="9.140625" style="147"/>
    <col min="14849" max="14849" width="11.28515625" style="147" customWidth="1"/>
    <col min="14850" max="14850" width="53" style="147" bestFit="1" customWidth="1"/>
    <col min="14851" max="14852" width="16.140625" style="147" customWidth="1"/>
    <col min="14853" max="14853" width="20.5703125" style="147" customWidth="1"/>
    <col min="14854" max="14854" width="1.140625" style="147" customWidth="1"/>
    <col min="14855" max="15104" width="9.140625" style="147"/>
    <col min="15105" max="15105" width="11.28515625" style="147" customWidth="1"/>
    <col min="15106" max="15106" width="53" style="147" bestFit="1" customWidth="1"/>
    <col min="15107" max="15108" width="16.140625" style="147" customWidth="1"/>
    <col min="15109" max="15109" width="20.5703125" style="147" customWidth="1"/>
    <col min="15110" max="15110" width="1.140625" style="147" customWidth="1"/>
    <col min="15111" max="15360" width="9.140625" style="147"/>
    <col min="15361" max="15361" width="11.28515625" style="147" customWidth="1"/>
    <col min="15362" max="15362" width="53" style="147" bestFit="1" customWidth="1"/>
    <col min="15363" max="15364" width="16.140625" style="147" customWidth="1"/>
    <col min="15365" max="15365" width="20.5703125" style="147" customWidth="1"/>
    <col min="15366" max="15366" width="1.140625" style="147" customWidth="1"/>
    <col min="15367" max="15616" width="9.140625" style="147"/>
    <col min="15617" max="15617" width="11.28515625" style="147" customWidth="1"/>
    <col min="15618" max="15618" width="53" style="147" bestFit="1" customWidth="1"/>
    <col min="15619" max="15620" width="16.140625" style="147" customWidth="1"/>
    <col min="15621" max="15621" width="20.5703125" style="147" customWidth="1"/>
    <col min="15622" max="15622" width="1.140625" style="147" customWidth="1"/>
    <col min="15623" max="15872" width="9.140625" style="147"/>
    <col min="15873" max="15873" width="11.28515625" style="147" customWidth="1"/>
    <col min="15874" max="15874" width="53" style="147" bestFit="1" customWidth="1"/>
    <col min="15875" max="15876" width="16.140625" style="147" customWidth="1"/>
    <col min="15877" max="15877" width="20.5703125" style="147" customWidth="1"/>
    <col min="15878" max="15878" width="1.140625" style="147" customWidth="1"/>
    <col min="15879" max="16128" width="9.140625" style="147"/>
    <col min="16129" max="16129" width="11.28515625" style="147" customWidth="1"/>
    <col min="16130" max="16130" width="53" style="147" bestFit="1" customWidth="1"/>
    <col min="16131" max="16132" width="16.140625" style="147" customWidth="1"/>
    <col min="16133" max="16133" width="20.5703125" style="147" customWidth="1"/>
    <col min="16134" max="16134" width="1.140625" style="147" customWidth="1"/>
    <col min="16135" max="16384" width="9.140625" style="147"/>
  </cols>
  <sheetData>
    <row r="1" spans="1:8" s="24" customFormat="1" ht="21" customHeight="1" x14ac:dyDescent="0.2">
      <c r="A1" s="192" t="s">
        <v>0</v>
      </c>
      <c r="B1" s="193"/>
      <c r="C1" s="194"/>
    </row>
    <row r="2" spans="1:8" s="24" customFormat="1" ht="21" customHeight="1" x14ac:dyDescent="0.2">
      <c r="A2" s="192" t="s">
        <v>1</v>
      </c>
      <c r="B2" s="193"/>
      <c r="C2" s="194"/>
    </row>
    <row r="3" spans="1:8" s="24" customFormat="1" ht="21" customHeight="1" x14ac:dyDescent="0.2">
      <c r="A3" s="192" t="s">
        <v>2</v>
      </c>
      <c r="B3" s="193"/>
      <c r="C3" s="194"/>
    </row>
    <row r="4" spans="1:8" ht="18" customHeight="1" x14ac:dyDescent="0.2"/>
    <row r="5" spans="1:8" ht="30" customHeight="1" x14ac:dyDescent="0.2">
      <c r="A5" s="189" t="s">
        <v>259</v>
      </c>
      <c r="B5" s="189"/>
      <c r="C5" s="189"/>
      <c r="D5" s="189"/>
      <c r="E5" s="189"/>
      <c r="F5" s="189"/>
      <c r="G5" s="189"/>
      <c r="H5" s="189"/>
    </row>
    <row r="6" spans="1:8" ht="48" x14ac:dyDescent="0.2">
      <c r="A6" s="122" t="s">
        <v>3</v>
      </c>
      <c r="B6" s="122"/>
      <c r="C6" s="155" t="s">
        <v>249</v>
      </c>
      <c r="D6" s="122" t="s">
        <v>253</v>
      </c>
      <c r="E6" s="122" t="s">
        <v>4</v>
      </c>
      <c r="F6" s="122" t="s">
        <v>5</v>
      </c>
      <c r="G6" s="37" t="s">
        <v>251</v>
      </c>
      <c r="H6" s="146" t="s">
        <v>252</v>
      </c>
    </row>
    <row r="7" spans="1:8" x14ac:dyDescent="0.2">
      <c r="A7" s="107" t="s">
        <v>6</v>
      </c>
      <c r="B7" s="107" t="s">
        <v>7</v>
      </c>
      <c r="C7" s="156" t="s">
        <v>17</v>
      </c>
      <c r="D7" s="107" t="s">
        <v>8</v>
      </c>
      <c r="E7" s="107" t="s">
        <v>18</v>
      </c>
      <c r="F7" s="107" t="s">
        <v>19</v>
      </c>
      <c r="G7" s="22" t="s">
        <v>20</v>
      </c>
      <c r="H7" s="22" t="s">
        <v>21</v>
      </c>
    </row>
    <row r="8" spans="1:8" x14ac:dyDescent="0.2">
      <c r="A8" s="73"/>
      <c r="B8" s="74" t="s">
        <v>12</v>
      </c>
      <c r="C8" s="157">
        <v>372892.78</v>
      </c>
      <c r="D8" s="75">
        <v>761550</v>
      </c>
      <c r="E8" s="75">
        <v>441483.84</v>
      </c>
      <c r="F8" s="75">
        <f t="shared" ref="F8:F71" si="0">D8-E8</f>
        <v>320066.15999999997</v>
      </c>
      <c r="G8" s="26">
        <f>E8/C8*100</f>
        <v>118.39431163027614</v>
      </c>
      <c r="H8" s="26">
        <f>E8/D8*100</f>
        <v>57.971747094740991</v>
      </c>
    </row>
    <row r="9" spans="1:8" x14ac:dyDescent="0.2">
      <c r="A9" s="76" t="s">
        <v>218</v>
      </c>
      <c r="B9" s="77" t="s">
        <v>219</v>
      </c>
      <c r="C9" s="158">
        <v>372892.78</v>
      </c>
      <c r="D9" s="78">
        <v>761550</v>
      </c>
      <c r="E9" s="78">
        <v>441483.84</v>
      </c>
      <c r="F9" s="78">
        <f t="shared" si="0"/>
        <v>320066.15999999997</v>
      </c>
      <c r="G9" s="104">
        <f t="shared" ref="G9:G72" si="1">E9/C9*100</f>
        <v>118.39431163027614</v>
      </c>
      <c r="H9" s="104">
        <f t="shared" ref="H9:H72" si="2">E9/D9*100</f>
        <v>57.971747094740991</v>
      </c>
    </row>
    <row r="10" spans="1:8" ht="22.5" x14ac:dyDescent="0.2">
      <c r="A10" s="79" t="s">
        <v>220</v>
      </c>
      <c r="B10" s="80" t="s">
        <v>221</v>
      </c>
      <c r="C10" s="159">
        <v>372892.78</v>
      </c>
      <c r="D10" s="81">
        <v>761550</v>
      </c>
      <c r="E10" s="81">
        <v>441483.84</v>
      </c>
      <c r="F10" s="81">
        <f t="shared" si="0"/>
        <v>320066.15999999997</v>
      </c>
      <c r="G10" s="105">
        <f t="shared" si="1"/>
        <v>118.39431163027614</v>
      </c>
      <c r="H10" s="105">
        <f t="shared" si="2"/>
        <v>57.971747094740991</v>
      </c>
    </row>
    <row r="11" spans="1:8" ht="33.75" x14ac:dyDescent="0.2">
      <c r="A11" s="82" t="s">
        <v>222</v>
      </c>
      <c r="B11" s="83" t="s">
        <v>0</v>
      </c>
      <c r="C11" s="160">
        <v>372892.78</v>
      </c>
      <c r="D11" s="84">
        <v>761550</v>
      </c>
      <c r="E11" s="84">
        <v>441483.84</v>
      </c>
      <c r="F11" s="84">
        <f t="shared" si="0"/>
        <v>320066.15999999997</v>
      </c>
      <c r="G11" s="106">
        <f t="shared" si="1"/>
        <v>118.39431163027614</v>
      </c>
      <c r="H11" s="106">
        <f t="shared" si="2"/>
        <v>57.971747094740991</v>
      </c>
    </row>
    <row r="12" spans="1:8" x14ac:dyDescent="0.2">
      <c r="A12" s="85" t="s">
        <v>223</v>
      </c>
      <c r="B12" s="86" t="s">
        <v>184</v>
      </c>
      <c r="C12" s="161">
        <v>81231.070000000007</v>
      </c>
      <c r="D12" s="87">
        <v>113550</v>
      </c>
      <c r="E12" s="87">
        <v>89909.48</v>
      </c>
      <c r="F12" s="87">
        <f t="shared" si="0"/>
        <v>23640.520000000004</v>
      </c>
      <c r="G12" s="100">
        <f t="shared" si="1"/>
        <v>110.68360911656092</v>
      </c>
      <c r="H12" s="100">
        <f t="shared" si="2"/>
        <v>79.180519594892118</v>
      </c>
    </row>
    <row r="13" spans="1:8" x14ac:dyDescent="0.2">
      <c r="A13" s="88" t="s">
        <v>183</v>
      </c>
      <c r="B13" s="89" t="s">
        <v>184</v>
      </c>
      <c r="C13" s="162">
        <v>23806.31</v>
      </c>
      <c r="D13" s="90">
        <v>20400</v>
      </c>
      <c r="E13" s="90">
        <v>27201.99</v>
      </c>
      <c r="F13" s="90">
        <f t="shared" si="0"/>
        <v>-6801.9900000000016</v>
      </c>
      <c r="G13" s="101">
        <f t="shared" si="1"/>
        <v>114.26378132520327</v>
      </c>
      <c r="H13" s="101">
        <f t="shared" si="2"/>
        <v>133.34308823529412</v>
      </c>
    </row>
    <row r="14" spans="1:8" x14ac:dyDescent="0.2">
      <c r="A14" s="91" t="s">
        <v>224</v>
      </c>
      <c r="B14" s="92" t="s">
        <v>225</v>
      </c>
      <c r="C14" s="163">
        <v>23806.31</v>
      </c>
      <c r="D14" s="93">
        <v>20400</v>
      </c>
      <c r="E14" s="93">
        <v>27201.99</v>
      </c>
      <c r="F14" s="93">
        <f t="shared" si="0"/>
        <v>-6801.9900000000016</v>
      </c>
      <c r="G14" s="102">
        <f t="shared" si="1"/>
        <v>114.26378132520327</v>
      </c>
      <c r="H14" s="102">
        <f t="shared" si="2"/>
        <v>133.34308823529412</v>
      </c>
    </row>
    <row r="15" spans="1:8" ht="22.5" x14ac:dyDescent="0.2">
      <c r="A15" s="94" t="s">
        <v>201</v>
      </c>
      <c r="B15" s="95" t="s">
        <v>202</v>
      </c>
      <c r="C15" s="164">
        <v>1132.04</v>
      </c>
      <c r="D15" s="96">
        <v>5000</v>
      </c>
      <c r="E15" s="96">
        <v>822.14</v>
      </c>
      <c r="F15" s="96">
        <f t="shared" si="0"/>
        <v>4177.8599999999997</v>
      </c>
      <c r="G15" s="103">
        <f t="shared" si="1"/>
        <v>72.624642238790145</v>
      </c>
      <c r="H15" s="103">
        <f t="shared" si="2"/>
        <v>16.442799999999998</v>
      </c>
    </row>
    <row r="16" spans="1:8" x14ac:dyDescent="0.2">
      <c r="A16" s="97" t="s">
        <v>74</v>
      </c>
      <c r="B16" s="98" t="s">
        <v>75</v>
      </c>
      <c r="C16" s="165">
        <v>1132.04</v>
      </c>
      <c r="D16" s="99">
        <v>5000</v>
      </c>
      <c r="E16" s="99">
        <v>822.14</v>
      </c>
      <c r="F16" s="99">
        <f t="shared" si="0"/>
        <v>4177.8599999999997</v>
      </c>
      <c r="G16" s="72">
        <f t="shared" si="1"/>
        <v>72.624642238790145</v>
      </c>
      <c r="H16" s="72">
        <f t="shared" si="2"/>
        <v>16.442799999999998</v>
      </c>
    </row>
    <row r="17" spans="1:9" x14ac:dyDescent="0.2">
      <c r="A17" s="97" t="s">
        <v>80</v>
      </c>
      <c r="B17" s="98" t="s">
        <v>81</v>
      </c>
      <c r="C17" s="165">
        <v>0</v>
      </c>
      <c r="D17" s="99">
        <v>1800</v>
      </c>
      <c r="E17" s="99">
        <v>0</v>
      </c>
      <c r="F17" s="99">
        <f t="shared" si="0"/>
        <v>1800</v>
      </c>
      <c r="G17" s="72"/>
      <c r="H17" s="72">
        <f t="shared" si="2"/>
        <v>0</v>
      </c>
    </row>
    <row r="18" spans="1:9" x14ac:dyDescent="0.2">
      <c r="A18" s="97" t="s">
        <v>92</v>
      </c>
      <c r="B18" s="98" t="s">
        <v>93</v>
      </c>
      <c r="C18" s="165">
        <v>0</v>
      </c>
      <c r="D18" s="99">
        <v>0</v>
      </c>
      <c r="E18" s="99">
        <v>0</v>
      </c>
      <c r="F18" s="99">
        <f t="shared" si="0"/>
        <v>0</v>
      </c>
      <c r="G18" s="72"/>
      <c r="H18" s="72"/>
    </row>
    <row r="19" spans="1:9" x14ac:dyDescent="0.2">
      <c r="A19" s="97">
        <v>3225</v>
      </c>
      <c r="B19" s="98" t="s">
        <v>256</v>
      </c>
      <c r="C19" s="165">
        <v>0</v>
      </c>
      <c r="D19" s="99">
        <v>0</v>
      </c>
      <c r="E19" s="99">
        <v>0</v>
      </c>
      <c r="F19" s="99">
        <f t="shared" si="0"/>
        <v>0</v>
      </c>
      <c r="G19" s="72"/>
      <c r="H19" s="72"/>
    </row>
    <row r="20" spans="1:9" x14ac:dyDescent="0.2">
      <c r="A20" s="97" t="s">
        <v>112</v>
      </c>
      <c r="B20" s="98" t="s">
        <v>113</v>
      </c>
      <c r="C20" s="165">
        <v>0</v>
      </c>
      <c r="D20" s="99">
        <v>600</v>
      </c>
      <c r="E20" s="99">
        <v>0</v>
      </c>
      <c r="F20" s="99">
        <f t="shared" si="0"/>
        <v>600</v>
      </c>
      <c r="G20" s="72"/>
      <c r="H20" s="72">
        <f t="shared" si="2"/>
        <v>0</v>
      </c>
    </row>
    <row r="21" spans="1:9" x14ac:dyDescent="0.2">
      <c r="A21" s="97" t="s">
        <v>122</v>
      </c>
      <c r="B21" s="98" t="s">
        <v>123</v>
      </c>
      <c r="C21" s="165">
        <v>1132.04</v>
      </c>
      <c r="D21" s="99">
        <v>2600</v>
      </c>
      <c r="E21" s="99">
        <v>822.14</v>
      </c>
      <c r="F21" s="99">
        <f t="shared" si="0"/>
        <v>1777.8600000000001</v>
      </c>
      <c r="G21" s="72">
        <f t="shared" si="1"/>
        <v>72.624642238790145</v>
      </c>
      <c r="H21" s="72">
        <f t="shared" si="2"/>
        <v>31.620769230769231</v>
      </c>
    </row>
    <row r="22" spans="1:9" ht="22.5" x14ac:dyDescent="0.2">
      <c r="A22" s="94" t="s">
        <v>205</v>
      </c>
      <c r="B22" s="95" t="s">
        <v>206</v>
      </c>
      <c r="C22" s="164">
        <v>5464.27</v>
      </c>
      <c r="D22" s="96">
        <v>4500</v>
      </c>
      <c r="E22" s="96">
        <v>25000</v>
      </c>
      <c r="F22" s="96">
        <f t="shared" si="0"/>
        <v>-20500</v>
      </c>
      <c r="G22" s="103">
        <f t="shared" si="1"/>
        <v>457.51765560632987</v>
      </c>
      <c r="H22" s="103">
        <f t="shared" si="2"/>
        <v>555.55555555555554</v>
      </c>
    </row>
    <row r="23" spans="1:9" x14ac:dyDescent="0.2">
      <c r="A23" s="97" t="s">
        <v>74</v>
      </c>
      <c r="B23" s="98" t="s">
        <v>75</v>
      </c>
      <c r="C23" s="165">
        <v>5464.27</v>
      </c>
      <c r="D23" s="99">
        <v>4500</v>
      </c>
      <c r="E23" s="99">
        <v>25000</v>
      </c>
      <c r="F23" s="99">
        <f t="shared" si="0"/>
        <v>-20500</v>
      </c>
      <c r="G23" s="72">
        <f t="shared" si="1"/>
        <v>457.51765560632987</v>
      </c>
      <c r="H23" s="72">
        <f t="shared" si="2"/>
        <v>555.55555555555554</v>
      </c>
    </row>
    <row r="24" spans="1:9" x14ac:dyDescent="0.2">
      <c r="A24" s="97" t="s">
        <v>134</v>
      </c>
      <c r="B24" s="98" t="s">
        <v>121</v>
      </c>
      <c r="C24" s="165">
        <v>5464.27</v>
      </c>
      <c r="D24" s="99">
        <v>4500</v>
      </c>
      <c r="E24" s="99">
        <v>25000</v>
      </c>
      <c r="F24" s="99">
        <f t="shared" si="0"/>
        <v>-20500</v>
      </c>
      <c r="G24" s="72">
        <f t="shared" si="1"/>
        <v>457.51765560632987</v>
      </c>
      <c r="H24" s="72">
        <f t="shared" si="2"/>
        <v>555.55555555555554</v>
      </c>
      <c r="I24" s="168" t="s">
        <v>262</v>
      </c>
    </row>
    <row r="25" spans="1:9" ht="22.5" x14ac:dyDescent="0.2">
      <c r="A25" s="94" t="s">
        <v>203</v>
      </c>
      <c r="B25" s="95" t="s">
        <v>204</v>
      </c>
      <c r="C25" s="164">
        <v>17210</v>
      </c>
      <c r="D25" s="96">
        <v>10900</v>
      </c>
      <c r="E25" s="96">
        <v>1379.85</v>
      </c>
      <c r="F25" s="96">
        <f t="shared" si="0"/>
        <v>9520.15</v>
      </c>
      <c r="G25" s="103">
        <f t="shared" si="1"/>
        <v>8.0177222545031963</v>
      </c>
      <c r="H25" s="103">
        <f t="shared" si="2"/>
        <v>12.659174311926606</v>
      </c>
    </row>
    <row r="26" spans="1:9" x14ac:dyDescent="0.2">
      <c r="A26" s="97" t="s">
        <v>74</v>
      </c>
      <c r="B26" s="98" t="s">
        <v>75</v>
      </c>
      <c r="C26" s="165">
        <v>368.75</v>
      </c>
      <c r="D26" s="99">
        <v>8300</v>
      </c>
      <c r="E26" s="99">
        <v>0</v>
      </c>
      <c r="F26" s="99">
        <f t="shared" si="0"/>
        <v>8300</v>
      </c>
      <c r="G26" s="72">
        <f t="shared" si="1"/>
        <v>0</v>
      </c>
      <c r="H26" s="72">
        <f t="shared" si="2"/>
        <v>0</v>
      </c>
    </row>
    <row r="27" spans="1:9" x14ac:dyDescent="0.2">
      <c r="A27" s="97" t="s">
        <v>104</v>
      </c>
      <c r="B27" s="98" t="s">
        <v>105</v>
      </c>
      <c r="C27" s="165">
        <v>368.75</v>
      </c>
      <c r="D27" s="99">
        <v>8300</v>
      </c>
      <c r="E27" s="99">
        <v>0</v>
      </c>
      <c r="F27" s="99">
        <f t="shared" si="0"/>
        <v>8300</v>
      </c>
      <c r="G27" s="72">
        <f t="shared" si="1"/>
        <v>0</v>
      </c>
      <c r="H27" s="72">
        <f t="shared" si="2"/>
        <v>0</v>
      </c>
    </row>
    <row r="28" spans="1:9" x14ac:dyDescent="0.2">
      <c r="A28" s="97" t="s">
        <v>160</v>
      </c>
      <c r="B28" s="98" t="s">
        <v>161</v>
      </c>
      <c r="C28" s="165">
        <v>16841.25</v>
      </c>
      <c r="D28" s="99">
        <v>2600</v>
      </c>
      <c r="E28" s="99">
        <v>1379.85</v>
      </c>
      <c r="F28" s="99">
        <f t="shared" si="0"/>
        <v>1220.1500000000001</v>
      </c>
      <c r="G28" s="72">
        <f t="shared" si="1"/>
        <v>8.193275439768426</v>
      </c>
      <c r="H28" s="72">
        <f t="shared" si="2"/>
        <v>53.071153846153841</v>
      </c>
    </row>
    <row r="29" spans="1:9" x14ac:dyDescent="0.2">
      <c r="A29" s="97" t="s">
        <v>164</v>
      </c>
      <c r="B29" s="98" t="s">
        <v>165</v>
      </c>
      <c r="C29" s="165">
        <v>0</v>
      </c>
      <c r="D29" s="99">
        <v>0</v>
      </c>
      <c r="E29" s="99">
        <v>0</v>
      </c>
      <c r="F29" s="99">
        <f t="shared" si="0"/>
        <v>0</v>
      </c>
      <c r="G29" s="72"/>
      <c r="H29" s="72"/>
    </row>
    <row r="30" spans="1:9" x14ac:dyDescent="0.2">
      <c r="A30" s="97" t="s">
        <v>168</v>
      </c>
      <c r="B30" s="98" t="s">
        <v>169</v>
      </c>
      <c r="C30" s="165">
        <v>0</v>
      </c>
      <c r="D30" s="99">
        <v>1200</v>
      </c>
      <c r="E30" s="99">
        <v>820.05</v>
      </c>
      <c r="F30" s="99">
        <f t="shared" si="0"/>
        <v>379.95000000000005</v>
      </c>
      <c r="G30" s="72"/>
      <c r="H30" s="72">
        <f t="shared" si="2"/>
        <v>68.337499999999991</v>
      </c>
    </row>
    <row r="31" spans="1:9" x14ac:dyDescent="0.2">
      <c r="A31" s="97" t="s">
        <v>170</v>
      </c>
      <c r="B31" s="98" t="s">
        <v>171</v>
      </c>
      <c r="C31" s="165">
        <v>0</v>
      </c>
      <c r="D31" s="99">
        <v>0</v>
      </c>
      <c r="E31" s="99">
        <v>0</v>
      </c>
      <c r="F31" s="99">
        <f t="shared" si="0"/>
        <v>0</v>
      </c>
      <c r="G31" s="72"/>
      <c r="H31" s="72"/>
    </row>
    <row r="32" spans="1:9" x14ac:dyDescent="0.2">
      <c r="A32" s="97" t="s">
        <v>172</v>
      </c>
      <c r="B32" s="98" t="s">
        <v>173</v>
      </c>
      <c r="C32" s="165">
        <v>16841.25</v>
      </c>
      <c r="D32" s="99">
        <v>1100</v>
      </c>
      <c r="E32" s="99">
        <v>559.79999999999995</v>
      </c>
      <c r="F32" s="99">
        <f t="shared" si="0"/>
        <v>540.20000000000005</v>
      </c>
      <c r="G32" s="72">
        <f t="shared" si="1"/>
        <v>3.3239812959251833</v>
      </c>
      <c r="H32" s="72">
        <f t="shared" si="2"/>
        <v>50.890909090909084</v>
      </c>
    </row>
    <row r="33" spans="1:8" x14ac:dyDescent="0.2">
      <c r="A33" s="97" t="s">
        <v>176</v>
      </c>
      <c r="B33" s="98" t="s">
        <v>177</v>
      </c>
      <c r="C33" s="165">
        <v>0</v>
      </c>
      <c r="D33" s="99">
        <v>300</v>
      </c>
      <c r="E33" s="99">
        <v>0</v>
      </c>
      <c r="F33" s="99">
        <f t="shared" si="0"/>
        <v>300</v>
      </c>
      <c r="G33" s="72"/>
      <c r="H33" s="72">
        <f t="shared" si="2"/>
        <v>0</v>
      </c>
    </row>
    <row r="34" spans="1:8" x14ac:dyDescent="0.2">
      <c r="A34" s="88" t="s">
        <v>185</v>
      </c>
      <c r="B34" s="89" t="s">
        <v>186</v>
      </c>
      <c r="C34" s="162">
        <v>57424.76</v>
      </c>
      <c r="D34" s="90">
        <v>93150</v>
      </c>
      <c r="E34" s="90">
        <v>62707.49</v>
      </c>
      <c r="F34" s="90">
        <f t="shared" si="0"/>
        <v>30442.510000000002</v>
      </c>
      <c r="G34" s="101">
        <f t="shared" si="1"/>
        <v>109.19939412894368</v>
      </c>
      <c r="H34" s="101">
        <f t="shared" si="2"/>
        <v>67.318829844337088</v>
      </c>
    </row>
    <row r="35" spans="1:8" x14ac:dyDescent="0.2">
      <c r="A35" s="91" t="s">
        <v>224</v>
      </c>
      <c r="B35" s="92" t="s">
        <v>225</v>
      </c>
      <c r="C35" s="163">
        <v>57424.76</v>
      </c>
      <c r="D35" s="93">
        <v>93150</v>
      </c>
      <c r="E35" s="93">
        <v>62707.49</v>
      </c>
      <c r="F35" s="93">
        <f t="shared" si="0"/>
        <v>30442.510000000002</v>
      </c>
      <c r="G35" s="102">
        <f t="shared" si="1"/>
        <v>109.19939412894368</v>
      </c>
      <c r="H35" s="102">
        <f t="shared" si="2"/>
        <v>67.318829844337088</v>
      </c>
    </row>
    <row r="36" spans="1:8" ht="22.5" x14ac:dyDescent="0.2">
      <c r="A36" s="94" t="s">
        <v>201</v>
      </c>
      <c r="B36" s="95" t="s">
        <v>202</v>
      </c>
      <c r="C36" s="164">
        <v>55626.92</v>
      </c>
      <c r="D36" s="96">
        <v>88650</v>
      </c>
      <c r="E36" s="96">
        <v>58187.49</v>
      </c>
      <c r="F36" s="96">
        <f t="shared" si="0"/>
        <v>30462.510000000002</v>
      </c>
      <c r="G36" s="103">
        <f t="shared" si="1"/>
        <v>104.60311302513243</v>
      </c>
      <c r="H36" s="103">
        <f t="shared" si="2"/>
        <v>65.637326565143823</v>
      </c>
    </row>
    <row r="37" spans="1:8" x14ac:dyDescent="0.2">
      <c r="A37" s="97" t="s">
        <v>74</v>
      </c>
      <c r="B37" s="98" t="s">
        <v>75</v>
      </c>
      <c r="C37" s="165">
        <v>55526.92</v>
      </c>
      <c r="D37" s="99">
        <v>88450</v>
      </c>
      <c r="E37" s="99">
        <v>58077.02</v>
      </c>
      <c r="F37" s="99">
        <f t="shared" si="0"/>
        <v>30372.980000000003</v>
      </c>
      <c r="G37" s="72">
        <f t="shared" si="1"/>
        <v>104.59254718251975</v>
      </c>
      <c r="H37" s="72">
        <f t="shared" si="2"/>
        <v>65.660847936687389</v>
      </c>
    </row>
    <row r="38" spans="1:8" x14ac:dyDescent="0.2">
      <c r="A38" s="97" t="s">
        <v>78</v>
      </c>
      <c r="B38" s="98" t="s">
        <v>79</v>
      </c>
      <c r="C38" s="165">
        <v>100</v>
      </c>
      <c r="D38" s="99">
        <v>400</v>
      </c>
      <c r="E38" s="99">
        <v>400</v>
      </c>
      <c r="F38" s="99">
        <f t="shared" si="0"/>
        <v>0</v>
      </c>
      <c r="G38" s="72">
        <f t="shared" si="1"/>
        <v>400</v>
      </c>
      <c r="H38" s="72">
        <f t="shared" si="2"/>
        <v>100</v>
      </c>
    </row>
    <row r="39" spans="1:8" x14ac:dyDescent="0.2">
      <c r="A39" s="97" t="s">
        <v>80</v>
      </c>
      <c r="B39" s="98" t="s">
        <v>81</v>
      </c>
      <c r="C39" s="165">
        <v>7979.75</v>
      </c>
      <c r="D39" s="99">
        <v>13200</v>
      </c>
      <c r="E39" s="99">
        <v>7046.92</v>
      </c>
      <c r="F39" s="99">
        <f t="shared" si="0"/>
        <v>6153.08</v>
      </c>
      <c r="G39" s="72">
        <f t="shared" si="1"/>
        <v>88.310034775525551</v>
      </c>
      <c r="H39" s="72">
        <f t="shared" si="2"/>
        <v>53.385757575757573</v>
      </c>
    </row>
    <row r="40" spans="1:8" x14ac:dyDescent="0.2">
      <c r="A40" s="97" t="s">
        <v>82</v>
      </c>
      <c r="B40" s="98" t="s">
        <v>83</v>
      </c>
      <c r="C40" s="165">
        <v>200</v>
      </c>
      <c r="D40" s="99">
        <v>900</v>
      </c>
      <c r="E40" s="99">
        <v>400</v>
      </c>
      <c r="F40" s="99">
        <f t="shared" si="0"/>
        <v>500</v>
      </c>
      <c r="G40" s="72">
        <f t="shared" si="1"/>
        <v>200</v>
      </c>
      <c r="H40" s="72">
        <f t="shared" si="2"/>
        <v>44.444444444444443</v>
      </c>
    </row>
    <row r="41" spans="1:8" x14ac:dyDescent="0.2">
      <c r="A41" s="97" t="s">
        <v>84</v>
      </c>
      <c r="B41" s="98" t="s">
        <v>85</v>
      </c>
      <c r="C41" s="165">
        <v>0</v>
      </c>
      <c r="D41" s="99">
        <v>0</v>
      </c>
      <c r="E41" s="99">
        <v>0</v>
      </c>
      <c r="F41" s="99">
        <f t="shared" si="0"/>
        <v>0</v>
      </c>
      <c r="G41" s="72"/>
      <c r="H41" s="72"/>
    </row>
    <row r="42" spans="1:8" x14ac:dyDescent="0.2">
      <c r="A42" s="97" t="s">
        <v>88</v>
      </c>
      <c r="B42" s="98" t="s">
        <v>89</v>
      </c>
      <c r="C42" s="165">
        <v>900</v>
      </c>
      <c r="D42" s="99">
        <v>1900</v>
      </c>
      <c r="E42" s="99">
        <v>1000</v>
      </c>
      <c r="F42" s="99">
        <f t="shared" si="0"/>
        <v>900</v>
      </c>
      <c r="G42" s="72">
        <f t="shared" si="1"/>
        <v>111.11111111111111</v>
      </c>
      <c r="H42" s="72">
        <f t="shared" si="2"/>
        <v>52.631578947368418</v>
      </c>
    </row>
    <row r="43" spans="1:8" x14ac:dyDescent="0.2">
      <c r="A43" s="97" t="s">
        <v>90</v>
      </c>
      <c r="B43" s="98" t="s">
        <v>91</v>
      </c>
      <c r="C43" s="165">
        <v>37719.24</v>
      </c>
      <c r="D43" s="99">
        <v>64300</v>
      </c>
      <c r="E43" s="99">
        <v>42699.38</v>
      </c>
      <c r="F43" s="99">
        <f t="shared" si="0"/>
        <v>21600.620000000003</v>
      </c>
      <c r="G43" s="72">
        <f t="shared" si="1"/>
        <v>113.2031822486349</v>
      </c>
      <c r="H43" s="72">
        <f t="shared" si="2"/>
        <v>66.406500777604975</v>
      </c>
    </row>
    <row r="44" spans="1:8" x14ac:dyDescent="0.2">
      <c r="A44" s="97" t="s">
        <v>92</v>
      </c>
      <c r="B44" s="98" t="s">
        <v>93</v>
      </c>
      <c r="C44" s="165">
        <v>0</v>
      </c>
      <c r="D44" s="99">
        <v>0</v>
      </c>
      <c r="E44" s="99">
        <v>0</v>
      </c>
      <c r="F44" s="99">
        <f t="shared" si="0"/>
        <v>0</v>
      </c>
      <c r="G44" s="72"/>
      <c r="H44" s="72"/>
    </row>
    <row r="45" spans="1:8" x14ac:dyDescent="0.2">
      <c r="A45" s="97" t="s">
        <v>94</v>
      </c>
      <c r="B45" s="98" t="s">
        <v>95</v>
      </c>
      <c r="C45" s="165">
        <v>500</v>
      </c>
      <c r="D45" s="99">
        <v>500</v>
      </c>
      <c r="E45" s="99">
        <v>500</v>
      </c>
      <c r="F45" s="99">
        <f t="shared" si="0"/>
        <v>0</v>
      </c>
      <c r="G45" s="72">
        <f t="shared" si="1"/>
        <v>100</v>
      </c>
      <c r="H45" s="72">
        <f t="shared" si="2"/>
        <v>100</v>
      </c>
    </row>
    <row r="46" spans="1:8" x14ac:dyDescent="0.2">
      <c r="A46" s="97" t="s">
        <v>96</v>
      </c>
      <c r="B46" s="98" t="s">
        <v>97</v>
      </c>
      <c r="C46" s="165">
        <v>200</v>
      </c>
      <c r="D46" s="99">
        <v>200</v>
      </c>
      <c r="E46" s="99">
        <v>200</v>
      </c>
      <c r="F46" s="99">
        <f t="shared" si="0"/>
        <v>0</v>
      </c>
      <c r="G46" s="72">
        <f t="shared" si="1"/>
        <v>100</v>
      </c>
      <c r="H46" s="72">
        <f t="shared" si="2"/>
        <v>100</v>
      </c>
    </row>
    <row r="47" spans="1:8" x14ac:dyDescent="0.2">
      <c r="A47" s="97" t="s">
        <v>102</v>
      </c>
      <c r="B47" s="98" t="s">
        <v>103</v>
      </c>
      <c r="C47" s="165">
        <v>400</v>
      </c>
      <c r="D47" s="99">
        <v>400</v>
      </c>
      <c r="E47" s="99">
        <v>400</v>
      </c>
      <c r="F47" s="99">
        <f t="shared" si="0"/>
        <v>0</v>
      </c>
      <c r="G47" s="72">
        <f t="shared" si="1"/>
        <v>100</v>
      </c>
      <c r="H47" s="72">
        <f t="shared" si="2"/>
        <v>100</v>
      </c>
    </row>
    <row r="48" spans="1:8" x14ac:dyDescent="0.2">
      <c r="A48" s="97" t="s">
        <v>104</v>
      </c>
      <c r="B48" s="98" t="s">
        <v>105</v>
      </c>
      <c r="C48" s="165">
        <v>4563.25</v>
      </c>
      <c r="D48" s="99">
        <v>1500</v>
      </c>
      <c r="E48" s="99">
        <v>1745</v>
      </c>
      <c r="F48" s="99">
        <f t="shared" si="0"/>
        <v>-245</v>
      </c>
      <c r="G48" s="72">
        <f t="shared" si="1"/>
        <v>38.240289267517667</v>
      </c>
      <c r="H48" s="72">
        <f t="shared" si="2"/>
        <v>116.33333333333333</v>
      </c>
    </row>
    <row r="49" spans="1:8" x14ac:dyDescent="0.2">
      <c r="A49" s="97" t="s">
        <v>106</v>
      </c>
      <c r="B49" s="98" t="s">
        <v>107</v>
      </c>
      <c r="C49" s="165">
        <v>63.72</v>
      </c>
      <c r="D49" s="99">
        <v>100</v>
      </c>
      <c r="E49" s="99">
        <v>63.72</v>
      </c>
      <c r="F49" s="99">
        <f t="shared" si="0"/>
        <v>36.28</v>
      </c>
      <c r="G49" s="72">
        <f t="shared" si="1"/>
        <v>100</v>
      </c>
      <c r="H49" s="72">
        <f t="shared" si="2"/>
        <v>63.72</v>
      </c>
    </row>
    <row r="50" spans="1:8" x14ac:dyDescent="0.2">
      <c r="A50" s="97" t="s">
        <v>108</v>
      </c>
      <c r="B50" s="98" t="s">
        <v>109</v>
      </c>
      <c r="C50" s="165">
        <v>1300</v>
      </c>
      <c r="D50" s="99">
        <v>2300</v>
      </c>
      <c r="E50" s="99">
        <v>1400</v>
      </c>
      <c r="F50" s="99">
        <f t="shared" si="0"/>
        <v>900</v>
      </c>
      <c r="G50" s="72">
        <f t="shared" si="1"/>
        <v>107.69230769230769</v>
      </c>
      <c r="H50" s="72">
        <f t="shared" si="2"/>
        <v>60.869565217391312</v>
      </c>
    </row>
    <row r="51" spans="1:8" x14ac:dyDescent="0.2">
      <c r="A51" s="97" t="s">
        <v>110</v>
      </c>
      <c r="B51" s="98" t="s">
        <v>111</v>
      </c>
      <c r="C51" s="165">
        <v>0</v>
      </c>
      <c r="D51" s="99">
        <v>0</v>
      </c>
      <c r="E51" s="99">
        <v>0</v>
      </c>
      <c r="F51" s="99">
        <f t="shared" si="0"/>
        <v>0</v>
      </c>
      <c r="G51" s="72"/>
      <c r="H51" s="72"/>
    </row>
    <row r="52" spans="1:8" x14ac:dyDescent="0.2">
      <c r="A52" s="97" t="s">
        <v>112</v>
      </c>
      <c r="B52" s="98" t="s">
        <v>113</v>
      </c>
      <c r="C52" s="165">
        <v>418.5</v>
      </c>
      <c r="D52" s="99">
        <v>600</v>
      </c>
      <c r="E52" s="99">
        <v>1272</v>
      </c>
      <c r="F52" s="99">
        <f t="shared" si="0"/>
        <v>-672</v>
      </c>
      <c r="G52" s="72">
        <f t="shared" si="1"/>
        <v>303.94265232974908</v>
      </c>
      <c r="H52" s="72">
        <f t="shared" si="2"/>
        <v>212</v>
      </c>
    </row>
    <row r="53" spans="1:8" x14ac:dyDescent="0.2">
      <c r="A53" s="97" t="s">
        <v>114</v>
      </c>
      <c r="B53" s="98" t="s">
        <v>115</v>
      </c>
      <c r="C53" s="165">
        <v>200</v>
      </c>
      <c r="D53" s="99">
        <v>200</v>
      </c>
      <c r="E53" s="99">
        <v>200</v>
      </c>
      <c r="F53" s="99">
        <f t="shared" si="0"/>
        <v>0</v>
      </c>
      <c r="G53" s="72">
        <f t="shared" si="1"/>
        <v>100</v>
      </c>
      <c r="H53" s="72">
        <f t="shared" si="2"/>
        <v>100</v>
      </c>
    </row>
    <row r="54" spans="1:8" x14ac:dyDescent="0.2">
      <c r="A54" s="97" t="s">
        <v>116</v>
      </c>
      <c r="B54" s="98" t="s">
        <v>117</v>
      </c>
      <c r="C54" s="165">
        <v>200</v>
      </c>
      <c r="D54" s="99">
        <v>200</v>
      </c>
      <c r="E54" s="99">
        <v>200</v>
      </c>
      <c r="F54" s="99">
        <f t="shared" si="0"/>
        <v>0</v>
      </c>
      <c r="G54" s="72">
        <f t="shared" si="1"/>
        <v>100</v>
      </c>
      <c r="H54" s="72">
        <f t="shared" si="2"/>
        <v>100</v>
      </c>
    </row>
    <row r="55" spans="1:8" x14ac:dyDescent="0.2">
      <c r="A55" s="97" t="s">
        <v>118</v>
      </c>
      <c r="B55" s="98" t="s">
        <v>119</v>
      </c>
      <c r="C55" s="165">
        <v>300</v>
      </c>
      <c r="D55" s="99">
        <v>300</v>
      </c>
      <c r="E55" s="99">
        <v>300</v>
      </c>
      <c r="F55" s="99">
        <f t="shared" si="0"/>
        <v>0</v>
      </c>
      <c r="G55" s="72">
        <f t="shared" si="1"/>
        <v>100</v>
      </c>
      <c r="H55" s="72">
        <f t="shared" si="2"/>
        <v>100</v>
      </c>
    </row>
    <row r="56" spans="1:8" x14ac:dyDescent="0.2">
      <c r="A56" s="97" t="s">
        <v>124</v>
      </c>
      <c r="B56" s="98" t="s">
        <v>125</v>
      </c>
      <c r="C56" s="165">
        <v>0</v>
      </c>
      <c r="D56" s="99">
        <v>1100</v>
      </c>
      <c r="E56" s="99">
        <v>0</v>
      </c>
      <c r="F56" s="99">
        <f t="shared" si="0"/>
        <v>1100</v>
      </c>
      <c r="G56" s="72"/>
      <c r="H56" s="72">
        <f t="shared" si="2"/>
        <v>0</v>
      </c>
    </row>
    <row r="57" spans="1:8" x14ac:dyDescent="0.2">
      <c r="A57" s="97" t="s">
        <v>126</v>
      </c>
      <c r="B57" s="98" t="s">
        <v>127</v>
      </c>
      <c r="C57" s="165">
        <v>32.46</v>
      </c>
      <c r="D57" s="99">
        <v>100</v>
      </c>
      <c r="E57" s="99">
        <v>0</v>
      </c>
      <c r="F57" s="99">
        <f t="shared" si="0"/>
        <v>100</v>
      </c>
      <c r="G57" s="72">
        <f t="shared" si="1"/>
        <v>0</v>
      </c>
      <c r="H57" s="72">
        <f t="shared" si="2"/>
        <v>0</v>
      </c>
    </row>
    <row r="58" spans="1:8" x14ac:dyDescent="0.2">
      <c r="A58" s="97" t="s">
        <v>128</v>
      </c>
      <c r="B58" s="98" t="s">
        <v>129</v>
      </c>
      <c r="C58" s="165">
        <v>50</v>
      </c>
      <c r="D58" s="99">
        <v>50</v>
      </c>
      <c r="E58" s="99">
        <v>50</v>
      </c>
      <c r="F58" s="99">
        <f t="shared" si="0"/>
        <v>0</v>
      </c>
      <c r="G58" s="72">
        <f t="shared" si="1"/>
        <v>100</v>
      </c>
      <c r="H58" s="72">
        <f t="shared" si="2"/>
        <v>100</v>
      </c>
    </row>
    <row r="59" spans="1:8" x14ac:dyDescent="0.2">
      <c r="A59" s="97" t="s">
        <v>130</v>
      </c>
      <c r="B59" s="98" t="s">
        <v>131</v>
      </c>
      <c r="C59" s="165">
        <v>0</v>
      </c>
      <c r="D59" s="99">
        <v>0</v>
      </c>
      <c r="E59" s="99">
        <v>0</v>
      </c>
      <c r="F59" s="99">
        <f t="shared" si="0"/>
        <v>0</v>
      </c>
      <c r="G59" s="72"/>
      <c r="H59" s="72"/>
    </row>
    <row r="60" spans="1:8" x14ac:dyDescent="0.2">
      <c r="A60" s="97" t="s">
        <v>132</v>
      </c>
      <c r="B60" s="98" t="s">
        <v>133</v>
      </c>
      <c r="C60" s="165">
        <v>0</v>
      </c>
      <c r="D60" s="99">
        <v>0</v>
      </c>
      <c r="E60" s="99">
        <v>0</v>
      </c>
      <c r="F60" s="99">
        <f t="shared" si="0"/>
        <v>0</v>
      </c>
      <c r="G60" s="72"/>
      <c r="H60" s="72"/>
    </row>
    <row r="61" spans="1:8" x14ac:dyDescent="0.2">
      <c r="A61" s="97" t="s">
        <v>134</v>
      </c>
      <c r="B61" s="98" t="s">
        <v>121</v>
      </c>
      <c r="C61" s="165">
        <v>400</v>
      </c>
      <c r="D61" s="99">
        <v>200</v>
      </c>
      <c r="E61" s="99">
        <v>200</v>
      </c>
      <c r="F61" s="99">
        <f t="shared" si="0"/>
        <v>0</v>
      </c>
      <c r="G61" s="72">
        <f t="shared" si="1"/>
        <v>50</v>
      </c>
      <c r="H61" s="72">
        <f t="shared" si="2"/>
        <v>100</v>
      </c>
    </row>
    <row r="62" spans="1:8" x14ac:dyDescent="0.2">
      <c r="A62" s="97" t="s">
        <v>135</v>
      </c>
      <c r="B62" s="98" t="s">
        <v>136</v>
      </c>
      <c r="C62" s="165">
        <v>100</v>
      </c>
      <c r="D62" s="99">
        <v>200</v>
      </c>
      <c r="E62" s="99">
        <v>110.47</v>
      </c>
      <c r="F62" s="99">
        <f t="shared" si="0"/>
        <v>89.53</v>
      </c>
      <c r="G62" s="72">
        <f t="shared" si="1"/>
        <v>110.47</v>
      </c>
      <c r="H62" s="72">
        <f t="shared" si="2"/>
        <v>55.234999999999999</v>
      </c>
    </row>
    <row r="63" spans="1:8" x14ac:dyDescent="0.2">
      <c r="A63" s="97" t="s">
        <v>139</v>
      </c>
      <c r="B63" s="98" t="s">
        <v>140</v>
      </c>
      <c r="C63" s="165">
        <v>100</v>
      </c>
      <c r="D63" s="99">
        <v>100</v>
      </c>
      <c r="E63" s="99">
        <v>100</v>
      </c>
      <c r="F63" s="99">
        <f t="shared" si="0"/>
        <v>0</v>
      </c>
      <c r="G63" s="72">
        <f t="shared" si="1"/>
        <v>100</v>
      </c>
      <c r="H63" s="72">
        <f t="shared" si="2"/>
        <v>100</v>
      </c>
    </row>
    <row r="64" spans="1:8" x14ac:dyDescent="0.2">
      <c r="A64" s="97" t="s">
        <v>143</v>
      </c>
      <c r="B64" s="98" t="s">
        <v>144</v>
      </c>
      <c r="C64" s="165">
        <v>0</v>
      </c>
      <c r="D64" s="99">
        <v>50</v>
      </c>
      <c r="E64" s="99">
        <v>10.47</v>
      </c>
      <c r="F64" s="99">
        <f t="shared" si="0"/>
        <v>39.53</v>
      </c>
      <c r="G64" s="72"/>
      <c r="H64" s="72">
        <f t="shared" si="2"/>
        <v>20.94</v>
      </c>
    </row>
    <row r="65" spans="1:9" x14ac:dyDescent="0.2">
      <c r="A65" s="97" t="s">
        <v>145</v>
      </c>
      <c r="B65" s="98" t="s">
        <v>146</v>
      </c>
      <c r="C65" s="165">
        <v>0</v>
      </c>
      <c r="D65" s="99">
        <v>50</v>
      </c>
      <c r="E65" s="99">
        <v>0</v>
      </c>
      <c r="F65" s="99">
        <f t="shared" si="0"/>
        <v>50</v>
      </c>
      <c r="G65" s="72"/>
      <c r="H65" s="72">
        <f t="shared" si="2"/>
        <v>0</v>
      </c>
    </row>
    <row r="66" spans="1:9" ht="22.5" x14ac:dyDescent="0.2">
      <c r="A66" s="94" t="s">
        <v>203</v>
      </c>
      <c r="B66" s="95" t="s">
        <v>204</v>
      </c>
      <c r="C66" s="164">
        <v>1797.84</v>
      </c>
      <c r="D66" s="96">
        <v>4500</v>
      </c>
      <c r="E66" s="96">
        <v>4520</v>
      </c>
      <c r="F66" s="96">
        <f t="shared" si="0"/>
        <v>-20</v>
      </c>
      <c r="G66" s="103">
        <f t="shared" si="1"/>
        <v>251.41280647888578</v>
      </c>
      <c r="H66" s="103">
        <f t="shared" si="2"/>
        <v>100.44444444444444</v>
      </c>
    </row>
    <row r="67" spans="1:9" x14ac:dyDescent="0.2">
      <c r="A67" s="97" t="s">
        <v>160</v>
      </c>
      <c r="B67" s="98" t="s">
        <v>161</v>
      </c>
      <c r="C67" s="165">
        <v>1797.84</v>
      </c>
      <c r="D67" s="99">
        <v>4500</v>
      </c>
      <c r="E67" s="99">
        <v>4520</v>
      </c>
      <c r="F67" s="99">
        <f t="shared" si="0"/>
        <v>-20</v>
      </c>
      <c r="G67" s="72">
        <f t="shared" si="1"/>
        <v>251.41280647888578</v>
      </c>
      <c r="H67" s="72">
        <f t="shared" si="2"/>
        <v>100.44444444444444</v>
      </c>
    </row>
    <row r="68" spans="1:9" x14ac:dyDescent="0.2">
      <c r="A68" s="97" t="s">
        <v>164</v>
      </c>
      <c r="B68" s="98" t="s">
        <v>165</v>
      </c>
      <c r="C68" s="165">
        <v>0</v>
      </c>
      <c r="D68" s="99">
        <v>0</v>
      </c>
      <c r="E68" s="99">
        <v>0</v>
      </c>
      <c r="F68" s="99">
        <f t="shared" si="0"/>
        <v>0</v>
      </c>
      <c r="G68" s="72"/>
      <c r="H68" s="72"/>
    </row>
    <row r="69" spans="1:9" x14ac:dyDescent="0.2">
      <c r="A69" s="97" t="s">
        <v>168</v>
      </c>
      <c r="B69" s="98" t="s">
        <v>169</v>
      </c>
      <c r="C69" s="165">
        <v>497.84</v>
      </c>
      <c r="D69" s="99">
        <v>3200</v>
      </c>
      <c r="E69" s="99">
        <v>0</v>
      </c>
      <c r="F69" s="99">
        <f t="shared" si="0"/>
        <v>3200</v>
      </c>
      <c r="G69" s="72">
        <f t="shared" si="1"/>
        <v>0</v>
      </c>
      <c r="H69" s="72">
        <f t="shared" si="2"/>
        <v>0</v>
      </c>
    </row>
    <row r="70" spans="1:9" x14ac:dyDescent="0.2">
      <c r="A70" s="97" t="s">
        <v>172</v>
      </c>
      <c r="B70" s="98" t="s">
        <v>173</v>
      </c>
      <c r="C70" s="165">
        <v>1300</v>
      </c>
      <c r="D70" s="99">
        <v>1300</v>
      </c>
      <c r="E70" s="99">
        <v>4520</v>
      </c>
      <c r="F70" s="99">
        <f t="shared" si="0"/>
        <v>-3220</v>
      </c>
      <c r="G70" s="72">
        <f t="shared" si="1"/>
        <v>347.69230769230768</v>
      </c>
      <c r="H70" s="72">
        <f t="shared" si="2"/>
        <v>347.69230769230768</v>
      </c>
      <c r="I70" s="196" t="s">
        <v>263</v>
      </c>
    </row>
    <row r="71" spans="1:9" x14ac:dyDescent="0.2">
      <c r="A71" s="97" t="s">
        <v>176</v>
      </c>
      <c r="B71" s="98" t="s">
        <v>177</v>
      </c>
      <c r="C71" s="165">
        <v>0</v>
      </c>
      <c r="D71" s="99">
        <v>0</v>
      </c>
      <c r="E71" s="99">
        <v>0</v>
      </c>
      <c r="F71" s="99">
        <f t="shared" si="0"/>
        <v>0</v>
      </c>
      <c r="G71" s="72"/>
      <c r="H71" s="72"/>
    </row>
    <row r="72" spans="1:9" x14ac:dyDescent="0.2">
      <c r="A72" s="85" t="s">
        <v>226</v>
      </c>
      <c r="B72" s="86" t="s">
        <v>188</v>
      </c>
      <c r="C72" s="161">
        <v>4290.5</v>
      </c>
      <c r="D72" s="87">
        <v>37300</v>
      </c>
      <c r="E72" s="87">
        <v>7754.01</v>
      </c>
      <c r="F72" s="87">
        <f t="shared" ref="F72:F95" si="3">D72-E72</f>
        <v>29545.989999999998</v>
      </c>
      <c r="G72" s="100">
        <f t="shared" si="1"/>
        <v>180.72509031581401</v>
      </c>
      <c r="H72" s="100">
        <f t="shared" si="2"/>
        <v>20.788230563002681</v>
      </c>
    </row>
    <row r="73" spans="1:9" x14ac:dyDescent="0.2">
      <c r="A73" s="88" t="s">
        <v>187</v>
      </c>
      <c r="B73" s="89" t="s">
        <v>188</v>
      </c>
      <c r="C73" s="162">
        <v>4290.5</v>
      </c>
      <c r="D73" s="90">
        <v>37300</v>
      </c>
      <c r="E73" s="90">
        <v>7754.01</v>
      </c>
      <c r="F73" s="90">
        <f t="shared" si="3"/>
        <v>29545.989999999998</v>
      </c>
      <c r="G73" s="101">
        <f t="shared" ref="G73:G136" si="4">E73/C73*100</f>
        <v>180.72509031581401</v>
      </c>
      <c r="H73" s="101">
        <f t="shared" ref="H73:H136" si="5">E73/D73*100</f>
        <v>20.788230563002681</v>
      </c>
    </row>
    <row r="74" spans="1:9" x14ac:dyDescent="0.2">
      <c r="A74" s="91" t="s">
        <v>224</v>
      </c>
      <c r="B74" s="92" t="s">
        <v>225</v>
      </c>
      <c r="C74" s="163">
        <v>4290.5</v>
      </c>
      <c r="D74" s="93">
        <v>37300</v>
      </c>
      <c r="E74" s="93">
        <v>7754.01</v>
      </c>
      <c r="F74" s="93">
        <f t="shared" si="3"/>
        <v>29545.989999999998</v>
      </c>
      <c r="G74" s="102">
        <f t="shared" si="4"/>
        <v>180.72509031581401</v>
      </c>
      <c r="H74" s="102">
        <f t="shared" si="5"/>
        <v>20.788230563002681</v>
      </c>
    </row>
    <row r="75" spans="1:9" ht="22.5" x14ac:dyDescent="0.2">
      <c r="A75" s="94" t="s">
        <v>201</v>
      </c>
      <c r="B75" s="95" t="s">
        <v>202</v>
      </c>
      <c r="C75" s="164">
        <v>4155.3100000000004</v>
      </c>
      <c r="D75" s="96">
        <v>32500</v>
      </c>
      <c r="E75" s="96">
        <v>6954.04</v>
      </c>
      <c r="F75" s="96">
        <f t="shared" si="3"/>
        <v>25545.96</v>
      </c>
      <c r="G75" s="103">
        <f t="shared" si="4"/>
        <v>167.35309760282624</v>
      </c>
      <c r="H75" s="103">
        <f t="shared" si="5"/>
        <v>21.397046153846151</v>
      </c>
    </row>
    <row r="76" spans="1:9" x14ac:dyDescent="0.2">
      <c r="A76" s="97">
        <v>31</v>
      </c>
      <c r="B76" s="98" t="s">
        <v>58</v>
      </c>
      <c r="C76" s="166">
        <v>0</v>
      </c>
      <c r="D76" s="99">
        <v>2000</v>
      </c>
      <c r="E76" s="99">
        <v>800</v>
      </c>
      <c r="F76" s="99">
        <f t="shared" si="3"/>
        <v>1200</v>
      </c>
      <c r="G76" s="72"/>
      <c r="H76" s="72">
        <f t="shared" si="5"/>
        <v>40</v>
      </c>
    </row>
    <row r="77" spans="1:9" x14ac:dyDescent="0.2">
      <c r="A77" s="97">
        <v>3121</v>
      </c>
      <c r="B77" s="98" t="s">
        <v>68</v>
      </c>
      <c r="C77" s="166">
        <v>0</v>
      </c>
      <c r="D77" s="99">
        <v>2000</v>
      </c>
      <c r="E77" s="99">
        <v>800</v>
      </c>
      <c r="F77" s="99">
        <f t="shared" si="3"/>
        <v>1200</v>
      </c>
      <c r="G77" s="72"/>
      <c r="H77" s="72">
        <f t="shared" si="5"/>
        <v>40</v>
      </c>
    </row>
    <row r="78" spans="1:9" x14ac:dyDescent="0.2">
      <c r="A78" s="97" t="s">
        <v>74</v>
      </c>
      <c r="B78" s="98" t="s">
        <v>75</v>
      </c>
      <c r="C78" s="165">
        <v>4155.3100000000004</v>
      </c>
      <c r="D78" s="99">
        <v>30300</v>
      </c>
      <c r="E78" s="99">
        <v>6154.04</v>
      </c>
      <c r="F78" s="99">
        <f t="shared" si="3"/>
        <v>24145.96</v>
      </c>
      <c r="G78" s="72">
        <f t="shared" si="4"/>
        <v>148.10062305820745</v>
      </c>
      <c r="H78" s="72">
        <f t="shared" si="5"/>
        <v>20.310363036303631</v>
      </c>
    </row>
    <row r="79" spans="1:9" x14ac:dyDescent="0.2">
      <c r="A79" s="97" t="s">
        <v>78</v>
      </c>
      <c r="B79" s="98" t="s">
        <v>79</v>
      </c>
      <c r="C79" s="166">
        <v>0</v>
      </c>
      <c r="D79" s="99">
        <v>2500</v>
      </c>
      <c r="E79" s="99">
        <v>2336.04</v>
      </c>
      <c r="F79" s="99">
        <f t="shared" si="3"/>
        <v>163.96000000000004</v>
      </c>
      <c r="G79" s="72"/>
      <c r="H79" s="72">
        <f t="shared" si="5"/>
        <v>93.441600000000008</v>
      </c>
    </row>
    <row r="80" spans="1:9" x14ac:dyDescent="0.2">
      <c r="A80" s="97" t="s">
        <v>82</v>
      </c>
      <c r="B80" s="98" t="s">
        <v>83</v>
      </c>
      <c r="C80" s="166">
        <v>0</v>
      </c>
      <c r="D80" s="99">
        <v>1100</v>
      </c>
      <c r="E80" s="99">
        <v>1352.25</v>
      </c>
      <c r="F80" s="99">
        <f t="shared" si="3"/>
        <v>-252.25</v>
      </c>
      <c r="G80" s="72"/>
      <c r="H80" s="72">
        <f t="shared" si="5"/>
        <v>122.93181818181817</v>
      </c>
      <c r="I80" s="168" t="s">
        <v>264</v>
      </c>
    </row>
    <row r="81" spans="1:8" x14ac:dyDescent="0.2">
      <c r="A81" s="97">
        <v>3214</v>
      </c>
      <c r="B81" s="98" t="s">
        <v>85</v>
      </c>
      <c r="C81" s="166">
        <v>0</v>
      </c>
      <c r="D81" s="99">
        <v>100</v>
      </c>
      <c r="E81" s="99">
        <v>0</v>
      </c>
      <c r="F81" s="99">
        <f t="shared" si="3"/>
        <v>100</v>
      </c>
      <c r="G81" s="72"/>
      <c r="H81" s="72">
        <f t="shared" si="5"/>
        <v>0</v>
      </c>
    </row>
    <row r="82" spans="1:8" x14ac:dyDescent="0.2">
      <c r="A82" s="97" t="s">
        <v>88</v>
      </c>
      <c r="B82" s="98" t="s">
        <v>89</v>
      </c>
      <c r="C82" s="165">
        <v>500</v>
      </c>
      <c r="D82" s="99">
        <v>2000</v>
      </c>
      <c r="E82" s="99">
        <v>0</v>
      </c>
      <c r="F82" s="99">
        <f t="shared" si="3"/>
        <v>2000</v>
      </c>
      <c r="G82" s="72">
        <f t="shared" si="4"/>
        <v>0</v>
      </c>
      <c r="H82" s="72">
        <f t="shared" si="5"/>
        <v>0</v>
      </c>
    </row>
    <row r="83" spans="1:8" x14ac:dyDescent="0.2">
      <c r="A83" s="97" t="s">
        <v>90</v>
      </c>
      <c r="B83" s="98" t="s">
        <v>91</v>
      </c>
      <c r="C83" s="165">
        <v>210.32</v>
      </c>
      <c r="D83" s="99">
        <v>1000</v>
      </c>
      <c r="E83" s="99">
        <v>0</v>
      </c>
      <c r="F83" s="99">
        <f t="shared" si="3"/>
        <v>1000</v>
      </c>
      <c r="G83" s="72">
        <f t="shared" si="4"/>
        <v>0</v>
      </c>
      <c r="H83" s="72">
        <f t="shared" si="5"/>
        <v>0</v>
      </c>
    </row>
    <row r="84" spans="1:8" x14ac:dyDescent="0.2">
      <c r="A84" s="97">
        <v>3223</v>
      </c>
      <c r="B84" s="121" t="s">
        <v>93</v>
      </c>
      <c r="C84" s="166">
        <v>0</v>
      </c>
      <c r="D84" s="99">
        <v>1500</v>
      </c>
      <c r="E84" s="99">
        <v>0</v>
      </c>
      <c r="F84" s="99">
        <f t="shared" si="3"/>
        <v>1500</v>
      </c>
      <c r="G84" s="72"/>
      <c r="H84" s="72">
        <f t="shared" si="5"/>
        <v>0</v>
      </c>
    </row>
    <row r="85" spans="1:8" x14ac:dyDescent="0.2">
      <c r="A85" s="97">
        <v>3224</v>
      </c>
      <c r="B85" s="121" t="s">
        <v>95</v>
      </c>
      <c r="C85" s="166">
        <v>0</v>
      </c>
      <c r="D85" s="99">
        <v>1000</v>
      </c>
      <c r="E85" s="99">
        <v>0</v>
      </c>
      <c r="F85" s="99">
        <f t="shared" si="3"/>
        <v>1000</v>
      </c>
      <c r="G85" s="72"/>
      <c r="H85" s="72">
        <f t="shared" si="5"/>
        <v>0</v>
      </c>
    </row>
    <row r="86" spans="1:8" x14ac:dyDescent="0.2">
      <c r="A86" s="97" t="s">
        <v>96</v>
      </c>
      <c r="B86" s="98" t="s">
        <v>97</v>
      </c>
      <c r="C86" s="165">
        <v>66.98</v>
      </c>
      <c r="D86" s="99">
        <v>3500</v>
      </c>
      <c r="E86" s="99">
        <v>2442.5300000000002</v>
      </c>
      <c r="F86" s="99">
        <f t="shared" si="3"/>
        <v>1057.4699999999998</v>
      </c>
      <c r="G86" s="72">
        <f t="shared" si="4"/>
        <v>3646.6557181248136</v>
      </c>
      <c r="H86" s="72">
        <f t="shared" si="5"/>
        <v>69.786571428571435</v>
      </c>
    </row>
    <row r="87" spans="1:8" x14ac:dyDescent="0.2">
      <c r="A87" s="97">
        <v>3227</v>
      </c>
      <c r="B87" s="98" t="s">
        <v>99</v>
      </c>
      <c r="C87" s="166">
        <v>0</v>
      </c>
      <c r="D87" s="99">
        <v>300</v>
      </c>
      <c r="E87" s="99">
        <v>17.78</v>
      </c>
      <c r="F87" s="99">
        <f t="shared" si="3"/>
        <v>282.22000000000003</v>
      </c>
      <c r="G87" s="72"/>
      <c r="H87" s="72">
        <f t="shared" si="5"/>
        <v>5.9266666666666667</v>
      </c>
    </row>
    <row r="88" spans="1:8" x14ac:dyDescent="0.2">
      <c r="A88" s="97" t="s">
        <v>102</v>
      </c>
      <c r="B88" s="98" t="s">
        <v>103</v>
      </c>
      <c r="C88" s="166">
        <v>0</v>
      </c>
      <c r="D88" s="99">
        <v>500</v>
      </c>
      <c r="E88" s="99"/>
      <c r="F88" s="99">
        <f t="shared" si="3"/>
        <v>500</v>
      </c>
      <c r="G88" s="72"/>
      <c r="H88" s="72">
        <f t="shared" si="5"/>
        <v>0</v>
      </c>
    </row>
    <row r="89" spans="1:8" x14ac:dyDescent="0.2">
      <c r="A89" s="97">
        <v>3233</v>
      </c>
      <c r="B89" s="98" t="s">
        <v>107</v>
      </c>
      <c r="C89" s="166">
        <v>0</v>
      </c>
      <c r="D89" s="99">
        <v>100</v>
      </c>
      <c r="E89" s="99"/>
      <c r="F89" s="99"/>
      <c r="G89" s="72"/>
      <c r="H89" s="72">
        <f t="shared" si="5"/>
        <v>0</v>
      </c>
    </row>
    <row r="90" spans="1:8" x14ac:dyDescent="0.2">
      <c r="A90" s="97">
        <v>3234</v>
      </c>
      <c r="B90" s="98" t="s">
        <v>109</v>
      </c>
      <c r="C90" s="166">
        <v>0</v>
      </c>
      <c r="D90" s="99">
        <v>500</v>
      </c>
      <c r="E90" s="99"/>
      <c r="F90" s="99"/>
      <c r="G90" s="72"/>
      <c r="H90" s="72">
        <f t="shared" si="5"/>
        <v>0</v>
      </c>
    </row>
    <row r="91" spans="1:8" x14ac:dyDescent="0.2">
      <c r="A91" s="97">
        <v>3235</v>
      </c>
      <c r="B91" s="98" t="s">
        <v>111</v>
      </c>
      <c r="C91" s="166">
        <v>0</v>
      </c>
      <c r="D91" s="99">
        <v>200</v>
      </c>
      <c r="E91" s="99"/>
      <c r="F91" s="99"/>
      <c r="G91" s="72"/>
      <c r="H91" s="72">
        <f t="shared" si="5"/>
        <v>0</v>
      </c>
    </row>
    <row r="92" spans="1:8" x14ac:dyDescent="0.2">
      <c r="A92" s="97">
        <v>3236</v>
      </c>
      <c r="B92" s="98" t="s">
        <v>113</v>
      </c>
      <c r="C92" s="166">
        <v>0</v>
      </c>
      <c r="D92" s="99">
        <v>500</v>
      </c>
      <c r="E92" s="99"/>
      <c r="F92" s="99"/>
      <c r="G92" s="72"/>
      <c r="H92" s="72">
        <f t="shared" si="5"/>
        <v>0</v>
      </c>
    </row>
    <row r="93" spans="1:8" x14ac:dyDescent="0.2">
      <c r="A93" s="97" t="s">
        <v>114</v>
      </c>
      <c r="B93" s="98" t="s">
        <v>115</v>
      </c>
      <c r="C93" s="165">
        <v>2083.9899999999998</v>
      </c>
      <c r="D93" s="99">
        <v>500</v>
      </c>
      <c r="E93" s="99"/>
      <c r="F93" s="99">
        <f t="shared" si="3"/>
        <v>500</v>
      </c>
      <c r="G93" s="72">
        <f t="shared" si="4"/>
        <v>0</v>
      </c>
      <c r="H93" s="72">
        <f t="shared" si="5"/>
        <v>0</v>
      </c>
    </row>
    <row r="94" spans="1:8" x14ac:dyDescent="0.2">
      <c r="A94" s="97" t="s">
        <v>116</v>
      </c>
      <c r="B94" s="98" t="s">
        <v>117</v>
      </c>
      <c r="C94" s="165">
        <v>1200</v>
      </c>
      <c r="D94" s="99">
        <v>500</v>
      </c>
      <c r="E94" s="99">
        <v>0</v>
      </c>
      <c r="F94" s="99">
        <f t="shared" si="3"/>
        <v>500</v>
      </c>
      <c r="G94" s="72">
        <f t="shared" si="4"/>
        <v>0</v>
      </c>
      <c r="H94" s="72">
        <f t="shared" si="5"/>
        <v>0</v>
      </c>
    </row>
    <row r="95" spans="1:8" x14ac:dyDescent="0.2">
      <c r="A95" s="97">
        <v>3239</v>
      </c>
      <c r="B95" s="62" t="s">
        <v>119</v>
      </c>
      <c r="C95" s="166">
        <v>0</v>
      </c>
      <c r="D95" s="99">
        <v>10000</v>
      </c>
      <c r="E95" s="99">
        <v>0</v>
      </c>
      <c r="F95" s="99">
        <f t="shared" si="3"/>
        <v>10000</v>
      </c>
      <c r="G95" s="72"/>
      <c r="H95" s="72">
        <f t="shared" si="5"/>
        <v>0</v>
      </c>
    </row>
    <row r="96" spans="1:8" x14ac:dyDescent="0.2">
      <c r="A96" s="97" t="s">
        <v>122</v>
      </c>
      <c r="B96" s="98" t="s">
        <v>123</v>
      </c>
      <c r="C96" s="165">
        <v>0.24</v>
      </c>
      <c r="D96" s="99">
        <v>0</v>
      </c>
      <c r="E96" s="99">
        <v>0</v>
      </c>
      <c r="F96" s="99">
        <f>D96-E96</f>
        <v>0</v>
      </c>
      <c r="G96" s="72">
        <f t="shared" si="4"/>
        <v>0</v>
      </c>
      <c r="H96" s="72"/>
    </row>
    <row r="97" spans="1:8" x14ac:dyDescent="0.2">
      <c r="A97" s="97">
        <v>3293</v>
      </c>
      <c r="B97" s="121" t="s">
        <v>127</v>
      </c>
      <c r="C97" s="166">
        <v>0</v>
      </c>
      <c r="D97" s="99">
        <v>500</v>
      </c>
      <c r="E97" s="99">
        <v>0</v>
      </c>
      <c r="F97" s="99">
        <f>D97-E97</f>
        <v>500</v>
      </c>
      <c r="G97" s="72"/>
      <c r="H97" s="72">
        <f t="shared" si="5"/>
        <v>0</v>
      </c>
    </row>
    <row r="98" spans="1:8" x14ac:dyDescent="0.2">
      <c r="A98" s="97">
        <v>3294</v>
      </c>
      <c r="B98" s="98" t="s">
        <v>129</v>
      </c>
      <c r="C98" s="166">
        <v>0</v>
      </c>
      <c r="D98" s="99">
        <v>200</v>
      </c>
      <c r="E98" s="99">
        <v>0</v>
      </c>
      <c r="F98" s="99">
        <f>D98-E98</f>
        <v>200</v>
      </c>
      <c r="G98" s="72"/>
      <c r="H98" s="72">
        <f t="shared" si="5"/>
        <v>0</v>
      </c>
    </row>
    <row r="99" spans="1:8" x14ac:dyDescent="0.2">
      <c r="A99" s="97" t="s">
        <v>130</v>
      </c>
      <c r="B99" s="98" t="s">
        <v>131</v>
      </c>
      <c r="C99" s="166">
        <v>0</v>
      </c>
      <c r="D99" s="99">
        <v>3300</v>
      </c>
      <c r="E99" s="99">
        <v>5.44</v>
      </c>
      <c r="F99" s="99">
        <f>D99-E99</f>
        <v>3294.56</v>
      </c>
      <c r="G99" s="72"/>
      <c r="H99" s="72">
        <f t="shared" si="5"/>
        <v>0.16484848484848486</v>
      </c>
    </row>
    <row r="100" spans="1:8" x14ac:dyDescent="0.2">
      <c r="A100" s="97" t="s">
        <v>134</v>
      </c>
      <c r="B100" s="98" t="s">
        <v>121</v>
      </c>
      <c r="C100" s="165">
        <v>93.78</v>
      </c>
      <c r="D100" s="99">
        <v>500</v>
      </c>
      <c r="E100" s="99">
        <v>0</v>
      </c>
      <c r="F100" s="99">
        <f>D100-E100</f>
        <v>500</v>
      </c>
      <c r="G100" s="72">
        <f t="shared" si="4"/>
        <v>0</v>
      </c>
      <c r="H100" s="72">
        <f t="shared" si="5"/>
        <v>0</v>
      </c>
    </row>
    <row r="101" spans="1:8" x14ac:dyDescent="0.2">
      <c r="A101" s="97" t="s">
        <v>135</v>
      </c>
      <c r="B101" s="98" t="s">
        <v>136</v>
      </c>
      <c r="C101" s="166">
        <v>0</v>
      </c>
      <c r="D101" s="99">
        <v>200</v>
      </c>
      <c r="E101" s="99">
        <v>0</v>
      </c>
      <c r="F101" s="99">
        <f t="shared" ref="F101:F102" si="6">D101-E101</f>
        <v>200</v>
      </c>
      <c r="G101" s="72"/>
      <c r="H101" s="72">
        <f t="shared" si="5"/>
        <v>0</v>
      </c>
    </row>
    <row r="102" spans="1:8" x14ac:dyDescent="0.2">
      <c r="A102" s="97" t="s">
        <v>139</v>
      </c>
      <c r="B102" s="98" t="s">
        <v>140</v>
      </c>
      <c r="C102" s="166">
        <v>0</v>
      </c>
      <c r="D102" s="99">
        <v>200</v>
      </c>
      <c r="E102" s="99">
        <v>0</v>
      </c>
      <c r="F102" s="99">
        <f t="shared" si="6"/>
        <v>200</v>
      </c>
      <c r="G102" s="72"/>
      <c r="H102" s="72">
        <f t="shared" si="5"/>
        <v>0</v>
      </c>
    </row>
    <row r="103" spans="1:8" x14ac:dyDescent="0.2">
      <c r="A103" s="97" t="s">
        <v>147</v>
      </c>
      <c r="B103" s="98" t="s">
        <v>148</v>
      </c>
      <c r="C103" s="166">
        <v>0</v>
      </c>
      <c r="D103" s="99">
        <v>0</v>
      </c>
      <c r="E103" s="99">
        <v>0</v>
      </c>
      <c r="F103" s="99">
        <f t="shared" ref="F103:F119" si="7">D103-E103</f>
        <v>0</v>
      </c>
      <c r="G103" s="72"/>
      <c r="H103" s="72"/>
    </row>
    <row r="104" spans="1:8" x14ac:dyDescent="0.2">
      <c r="A104" s="97" t="s">
        <v>150</v>
      </c>
      <c r="B104" s="98" t="s">
        <v>151</v>
      </c>
      <c r="C104" s="166">
        <v>0</v>
      </c>
      <c r="D104" s="99">
        <v>0</v>
      </c>
      <c r="E104" s="99">
        <v>0</v>
      </c>
      <c r="F104" s="99">
        <f t="shared" si="7"/>
        <v>0</v>
      </c>
      <c r="G104" s="72"/>
      <c r="H104" s="72"/>
    </row>
    <row r="105" spans="1:8" ht="22.5" x14ac:dyDescent="0.2">
      <c r="A105" s="94" t="s">
        <v>203</v>
      </c>
      <c r="B105" s="95" t="s">
        <v>204</v>
      </c>
      <c r="C105" s="164">
        <v>135.19</v>
      </c>
      <c r="D105" s="96">
        <v>4800</v>
      </c>
      <c r="E105" s="96">
        <v>799.97</v>
      </c>
      <c r="F105" s="96">
        <f t="shared" si="7"/>
        <v>4000.0299999999997</v>
      </c>
      <c r="G105" s="103">
        <f t="shared" si="4"/>
        <v>591.73755455285152</v>
      </c>
      <c r="H105" s="103">
        <f t="shared" si="5"/>
        <v>16.666041666666668</v>
      </c>
    </row>
    <row r="106" spans="1:8" x14ac:dyDescent="0.2">
      <c r="A106" s="97" t="s">
        <v>160</v>
      </c>
      <c r="B106" s="98" t="s">
        <v>161</v>
      </c>
      <c r="C106" s="165">
        <v>135.19</v>
      </c>
      <c r="D106" s="99">
        <v>4800</v>
      </c>
      <c r="E106" s="99">
        <v>799.97</v>
      </c>
      <c r="F106" s="99">
        <f t="shared" si="7"/>
        <v>4000.0299999999997</v>
      </c>
      <c r="G106" s="72">
        <f t="shared" si="4"/>
        <v>591.73755455285152</v>
      </c>
      <c r="H106" s="72">
        <f t="shared" si="5"/>
        <v>16.666041666666668</v>
      </c>
    </row>
    <row r="107" spans="1:8" x14ac:dyDescent="0.2">
      <c r="A107" s="151" t="s">
        <v>168</v>
      </c>
      <c r="B107" s="152" t="s">
        <v>169</v>
      </c>
      <c r="C107" s="166">
        <v>0</v>
      </c>
      <c r="D107" s="99">
        <v>2000</v>
      </c>
      <c r="E107" s="99">
        <v>0</v>
      </c>
      <c r="F107" s="99">
        <f t="shared" si="7"/>
        <v>2000</v>
      </c>
      <c r="G107" s="72"/>
      <c r="H107" s="72">
        <f t="shared" si="5"/>
        <v>0</v>
      </c>
    </row>
    <row r="108" spans="1:8" x14ac:dyDescent="0.2">
      <c r="A108" s="62" t="s">
        <v>170</v>
      </c>
      <c r="B108" s="62" t="s">
        <v>171</v>
      </c>
      <c r="C108" s="166">
        <v>0</v>
      </c>
      <c r="D108" s="99">
        <v>800</v>
      </c>
      <c r="E108" s="99">
        <v>799.97</v>
      </c>
      <c r="F108" s="99">
        <f t="shared" si="7"/>
        <v>2.9999999999972715E-2</v>
      </c>
      <c r="G108" s="72"/>
      <c r="H108" s="72">
        <f t="shared" si="5"/>
        <v>99.996250000000003</v>
      </c>
    </row>
    <row r="109" spans="1:8" x14ac:dyDescent="0.2">
      <c r="A109" s="62" t="s">
        <v>255</v>
      </c>
      <c r="B109" s="62" t="s">
        <v>248</v>
      </c>
      <c r="C109" s="166">
        <v>0</v>
      </c>
      <c r="D109" s="99">
        <v>500</v>
      </c>
      <c r="E109" s="99">
        <v>0</v>
      </c>
      <c r="F109" s="99">
        <f t="shared" si="7"/>
        <v>500</v>
      </c>
      <c r="G109" s="72"/>
      <c r="H109" s="72">
        <f t="shared" si="5"/>
        <v>0</v>
      </c>
    </row>
    <row r="110" spans="1:8" x14ac:dyDescent="0.2">
      <c r="A110" s="62" t="s">
        <v>172</v>
      </c>
      <c r="B110" s="152" t="s">
        <v>173</v>
      </c>
      <c r="C110" s="166">
        <v>135.19</v>
      </c>
      <c r="D110" s="116">
        <v>1200</v>
      </c>
      <c r="E110" s="99">
        <v>0</v>
      </c>
      <c r="F110" s="99">
        <f t="shared" si="7"/>
        <v>1200</v>
      </c>
      <c r="G110" s="72">
        <f t="shared" si="4"/>
        <v>0</v>
      </c>
      <c r="H110" s="72">
        <f t="shared" si="5"/>
        <v>0</v>
      </c>
    </row>
    <row r="111" spans="1:8" x14ac:dyDescent="0.2">
      <c r="A111" s="62" t="s">
        <v>176</v>
      </c>
      <c r="B111" s="62" t="s">
        <v>177</v>
      </c>
      <c r="C111" s="166">
        <v>0</v>
      </c>
      <c r="D111" s="99">
        <v>300</v>
      </c>
      <c r="E111" s="99">
        <v>0</v>
      </c>
      <c r="F111" s="99">
        <f t="shared" si="7"/>
        <v>300</v>
      </c>
      <c r="G111" s="72"/>
      <c r="H111" s="72">
        <f t="shared" si="5"/>
        <v>0</v>
      </c>
    </row>
    <row r="112" spans="1:8" x14ac:dyDescent="0.2">
      <c r="A112" s="85" t="s">
        <v>227</v>
      </c>
      <c r="B112" s="86" t="s">
        <v>228</v>
      </c>
      <c r="C112" s="161">
        <v>54168.82</v>
      </c>
      <c r="D112" s="87">
        <v>97200</v>
      </c>
      <c r="E112" s="87">
        <v>59878.99</v>
      </c>
      <c r="F112" s="87">
        <f t="shared" si="7"/>
        <v>37321.01</v>
      </c>
      <c r="G112" s="100">
        <f t="shared" si="4"/>
        <v>110.54143324517685</v>
      </c>
      <c r="H112" s="100">
        <f t="shared" si="5"/>
        <v>61.603899176954734</v>
      </c>
    </row>
    <row r="113" spans="1:8" x14ac:dyDescent="0.2">
      <c r="A113" s="88" t="s">
        <v>189</v>
      </c>
      <c r="B113" s="89" t="s">
        <v>190</v>
      </c>
      <c r="C113" s="162">
        <v>54168.82</v>
      </c>
      <c r="D113" s="90">
        <v>97200</v>
      </c>
      <c r="E113" s="90">
        <v>59878.99</v>
      </c>
      <c r="F113" s="90">
        <f t="shared" si="7"/>
        <v>37321.01</v>
      </c>
      <c r="G113" s="101">
        <f t="shared" si="4"/>
        <v>110.54143324517685</v>
      </c>
      <c r="H113" s="101">
        <f t="shared" si="5"/>
        <v>61.603899176954734</v>
      </c>
    </row>
    <row r="114" spans="1:8" x14ac:dyDescent="0.2">
      <c r="A114" s="91" t="s">
        <v>224</v>
      </c>
      <c r="B114" s="92" t="s">
        <v>225</v>
      </c>
      <c r="C114" s="163">
        <v>54168.82</v>
      </c>
      <c r="D114" s="93">
        <v>97200</v>
      </c>
      <c r="E114" s="93">
        <v>59878.99</v>
      </c>
      <c r="F114" s="93">
        <f t="shared" si="7"/>
        <v>37321.01</v>
      </c>
      <c r="G114" s="102">
        <f t="shared" si="4"/>
        <v>110.54143324517685</v>
      </c>
      <c r="H114" s="102">
        <f t="shared" si="5"/>
        <v>61.603899176954734</v>
      </c>
    </row>
    <row r="115" spans="1:8" ht="22.5" x14ac:dyDescent="0.2">
      <c r="A115" s="94" t="s">
        <v>201</v>
      </c>
      <c r="B115" s="95" t="s">
        <v>202</v>
      </c>
      <c r="C115" s="164">
        <v>37401</v>
      </c>
      <c r="D115" s="96">
        <v>71400</v>
      </c>
      <c r="E115" s="96">
        <v>42522.58</v>
      </c>
      <c r="F115" s="96">
        <f t="shared" si="7"/>
        <v>28877.42</v>
      </c>
      <c r="G115" s="103">
        <f t="shared" si="4"/>
        <v>113.69369802946446</v>
      </c>
      <c r="H115" s="103">
        <f t="shared" si="5"/>
        <v>59.555434173669475</v>
      </c>
    </row>
    <row r="116" spans="1:8" x14ac:dyDescent="0.2">
      <c r="A116" s="97" t="s">
        <v>57</v>
      </c>
      <c r="B116" s="98" t="s">
        <v>58</v>
      </c>
      <c r="C116" s="165">
        <v>1080</v>
      </c>
      <c r="D116" s="99">
        <v>1200</v>
      </c>
      <c r="E116" s="99">
        <v>939</v>
      </c>
      <c r="F116" s="99">
        <f t="shared" si="7"/>
        <v>261</v>
      </c>
      <c r="G116" s="72">
        <f t="shared" si="4"/>
        <v>86.944444444444443</v>
      </c>
      <c r="H116" s="72">
        <f t="shared" si="5"/>
        <v>78.25</v>
      </c>
    </row>
    <row r="117" spans="1:8" x14ac:dyDescent="0.2">
      <c r="A117" s="97" t="s">
        <v>69</v>
      </c>
      <c r="B117" s="98" t="s">
        <v>68</v>
      </c>
      <c r="C117" s="165">
        <v>1080</v>
      </c>
      <c r="D117" s="99">
        <v>1200</v>
      </c>
      <c r="E117" s="99">
        <v>939</v>
      </c>
      <c r="F117" s="99">
        <f t="shared" si="7"/>
        <v>261</v>
      </c>
      <c r="G117" s="72">
        <f t="shared" si="4"/>
        <v>86.944444444444443</v>
      </c>
      <c r="H117" s="72">
        <f t="shared" si="5"/>
        <v>78.25</v>
      </c>
    </row>
    <row r="118" spans="1:8" x14ac:dyDescent="0.2">
      <c r="A118" s="97" t="s">
        <v>74</v>
      </c>
      <c r="B118" s="98" t="s">
        <v>75</v>
      </c>
      <c r="C118" s="165">
        <v>35913.21</v>
      </c>
      <c r="D118" s="99">
        <v>69000</v>
      </c>
      <c r="E118" s="99">
        <v>41116.92</v>
      </c>
      <c r="F118" s="99">
        <f t="shared" si="7"/>
        <v>27883.08</v>
      </c>
      <c r="G118" s="72">
        <f t="shared" si="4"/>
        <v>114.48968220885851</v>
      </c>
      <c r="H118" s="72">
        <f t="shared" si="5"/>
        <v>59.589739130434779</v>
      </c>
    </row>
    <row r="119" spans="1:8" x14ac:dyDescent="0.2">
      <c r="A119" s="97" t="s">
        <v>78</v>
      </c>
      <c r="B119" s="98" t="s">
        <v>79</v>
      </c>
      <c r="C119" s="165">
        <v>1750.12</v>
      </c>
      <c r="D119" s="99">
        <v>2000</v>
      </c>
      <c r="E119" s="99">
        <v>1925</v>
      </c>
      <c r="F119" s="99">
        <f t="shared" si="7"/>
        <v>75</v>
      </c>
      <c r="G119" s="72">
        <f t="shared" si="4"/>
        <v>109.99245766004617</v>
      </c>
      <c r="H119" s="72">
        <f t="shared" si="5"/>
        <v>96.25</v>
      </c>
    </row>
    <row r="120" spans="1:8" x14ac:dyDescent="0.2">
      <c r="A120" s="97">
        <v>3212</v>
      </c>
      <c r="B120" s="98" t="s">
        <v>81</v>
      </c>
      <c r="C120" s="99">
        <v>0</v>
      </c>
      <c r="D120" s="99">
        <v>100</v>
      </c>
      <c r="E120" s="99"/>
      <c r="F120" s="99"/>
      <c r="G120" s="72"/>
      <c r="H120" s="72">
        <f t="shared" si="5"/>
        <v>0</v>
      </c>
    </row>
    <row r="121" spans="1:8" x14ac:dyDescent="0.2">
      <c r="A121" s="97" t="s">
        <v>82</v>
      </c>
      <c r="B121" s="98" t="s">
        <v>83</v>
      </c>
      <c r="C121" s="165">
        <v>212.5</v>
      </c>
      <c r="D121" s="99">
        <v>300</v>
      </c>
      <c r="E121" s="99">
        <v>3.98</v>
      </c>
      <c r="F121" s="99">
        <f t="shared" ref="F121:F152" si="8">D121-E121</f>
        <v>296.02</v>
      </c>
      <c r="G121" s="72">
        <f t="shared" si="4"/>
        <v>1.8729411764705883</v>
      </c>
      <c r="H121" s="72">
        <f t="shared" si="5"/>
        <v>1.3266666666666667</v>
      </c>
    </row>
    <row r="122" spans="1:8" x14ac:dyDescent="0.2">
      <c r="A122" s="97" t="s">
        <v>84</v>
      </c>
      <c r="B122" s="98" t="s">
        <v>85</v>
      </c>
      <c r="C122" s="165">
        <v>659.4</v>
      </c>
      <c r="D122" s="99">
        <v>400</v>
      </c>
      <c r="E122" s="99">
        <v>300</v>
      </c>
      <c r="F122" s="99">
        <f t="shared" si="8"/>
        <v>100</v>
      </c>
      <c r="G122" s="72">
        <f t="shared" si="4"/>
        <v>45.495905368516837</v>
      </c>
      <c r="H122" s="72">
        <f t="shared" si="5"/>
        <v>75</v>
      </c>
    </row>
    <row r="123" spans="1:8" x14ac:dyDescent="0.2">
      <c r="A123" s="97" t="s">
        <v>88</v>
      </c>
      <c r="B123" s="98" t="s">
        <v>89</v>
      </c>
      <c r="C123" s="165">
        <v>5291.07</v>
      </c>
      <c r="D123" s="99">
        <v>6500</v>
      </c>
      <c r="E123" s="99">
        <v>6130.57</v>
      </c>
      <c r="F123" s="99">
        <f t="shared" si="8"/>
        <v>369.43000000000029</v>
      </c>
      <c r="G123" s="72">
        <f t="shared" si="4"/>
        <v>115.86635595446668</v>
      </c>
      <c r="H123" s="72">
        <f t="shared" si="5"/>
        <v>94.316461538461539</v>
      </c>
    </row>
    <row r="124" spans="1:8" x14ac:dyDescent="0.2">
      <c r="A124" s="97" t="s">
        <v>90</v>
      </c>
      <c r="B124" s="98" t="s">
        <v>91</v>
      </c>
      <c r="C124" s="165">
        <v>533.30999999999995</v>
      </c>
      <c r="D124" s="99">
        <v>700</v>
      </c>
      <c r="E124" s="99">
        <v>0</v>
      </c>
      <c r="F124" s="99">
        <f t="shared" si="8"/>
        <v>700</v>
      </c>
      <c r="G124" s="72">
        <f t="shared" si="4"/>
        <v>0</v>
      </c>
      <c r="H124" s="72">
        <f t="shared" si="5"/>
        <v>0</v>
      </c>
    </row>
    <row r="125" spans="1:8" x14ac:dyDescent="0.2">
      <c r="A125" s="97" t="s">
        <v>92</v>
      </c>
      <c r="B125" s="98" t="s">
        <v>93</v>
      </c>
      <c r="C125" s="165">
        <v>11077.54</v>
      </c>
      <c r="D125" s="99">
        <v>23700</v>
      </c>
      <c r="E125" s="99">
        <v>13128.6</v>
      </c>
      <c r="F125" s="99">
        <f t="shared" si="8"/>
        <v>10571.4</v>
      </c>
      <c r="G125" s="72">
        <f t="shared" si="4"/>
        <v>118.51548267936745</v>
      </c>
      <c r="H125" s="72">
        <f t="shared" si="5"/>
        <v>55.394936708860762</v>
      </c>
    </row>
    <row r="126" spans="1:8" x14ac:dyDescent="0.2">
      <c r="A126" s="97" t="s">
        <v>94</v>
      </c>
      <c r="B126" s="98" t="s">
        <v>95</v>
      </c>
      <c r="C126" s="165">
        <v>1126.08</v>
      </c>
      <c r="D126" s="99">
        <v>1800</v>
      </c>
      <c r="E126" s="99">
        <v>1161.71</v>
      </c>
      <c r="F126" s="99">
        <f t="shared" si="8"/>
        <v>638.29</v>
      </c>
      <c r="G126" s="72">
        <f t="shared" si="4"/>
        <v>103.16407360045467</v>
      </c>
      <c r="H126" s="72">
        <f t="shared" si="5"/>
        <v>64.539444444444456</v>
      </c>
    </row>
    <row r="127" spans="1:8" x14ac:dyDescent="0.2">
      <c r="A127" s="97" t="s">
        <v>96</v>
      </c>
      <c r="B127" s="98" t="s">
        <v>97</v>
      </c>
      <c r="C127" s="165">
        <v>1319.4</v>
      </c>
      <c r="D127" s="99">
        <v>1700</v>
      </c>
      <c r="E127" s="99">
        <v>1653.08</v>
      </c>
      <c r="F127" s="99">
        <f t="shared" si="8"/>
        <v>46.920000000000073</v>
      </c>
      <c r="G127" s="72">
        <f t="shared" si="4"/>
        <v>125.29028346217976</v>
      </c>
      <c r="H127" s="72">
        <f t="shared" si="5"/>
        <v>97.24</v>
      </c>
    </row>
    <row r="128" spans="1:8" x14ac:dyDescent="0.2">
      <c r="A128" s="97" t="s">
        <v>98</v>
      </c>
      <c r="B128" s="98" t="s">
        <v>99</v>
      </c>
      <c r="C128" s="165">
        <v>166.58</v>
      </c>
      <c r="D128" s="99">
        <v>400</v>
      </c>
      <c r="E128" s="99">
        <v>400</v>
      </c>
      <c r="F128" s="99">
        <f t="shared" si="8"/>
        <v>0</v>
      </c>
      <c r="G128" s="72">
        <f t="shared" si="4"/>
        <v>240.12486492976345</v>
      </c>
      <c r="H128" s="72">
        <f t="shared" si="5"/>
        <v>100</v>
      </c>
    </row>
    <row r="129" spans="1:8" x14ac:dyDescent="0.2">
      <c r="A129" s="97" t="s">
        <v>102</v>
      </c>
      <c r="B129" s="98" t="s">
        <v>103</v>
      </c>
      <c r="C129" s="165">
        <v>802.86</v>
      </c>
      <c r="D129" s="99">
        <v>2500</v>
      </c>
      <c r="E129" s="99">
        <v>1486.47</v>
      </c>
      <c r="F129" s="99">
        <f t="shared" si="8"/>
        <v>1013.53</v>
      </c>
      <c r="G129" s="72">
        <f t="shared" si="4"/>
        <v>185.14685001120992</v>
      </c>
      <c r="H129" s="72">
        <f t="shared" si="5"/>
        <v>59.458800000000004</v>
      </c>
    </row>
    <row r="130" spans="1:8" x14ac:dyDescent="0.2">
      <c r="A130" s="97" t="s">
        <v>104</v>
      </c>
      <c r="B130" s="98" t="s">
        <v>105</v>
      </c>
      <c r="C130" s="165">
        <v>0</v>
      </c>
      <c r="D130" s="99">
        <v>1500</v>
      </c>
      <c r="E130" s="99">
        <v>994.55</v>
      </c>
      <c r="F130" s="99">
        <f t="shared" si="8"/>
        <v>505.45000000000005</v>
      </c>
      <c r="G130" s="72"/>
      <c r="H130" s="72">
        <f t="shared" si="5"/>
        <v>66.303333333333327</v>
      </c>
    </row>
    <row r="131" spans="1:8" x14ac:dyDescent="0.2">
      <c r="A131" s="97" t="s">
        <v>106</v>
      </c>
      <c r="B131" s="98" t="s">
        <v>107</v>
      </c>
      <c r="C131" s="165">
        <v>0</v>
      </c>
      <c r="D131" s="99">
        <v>100</v>
      </c>
      <c r="E131" s="99">
        <v>0</v>
      </c>
      <c r="F131" s="99">
        <f t="shared" si="8"/>
        <v>100</v>
      </c>
      <c r="G131" s="72"/>
      <c r="H131" s="72">
        <f t="shared" si="5"/>
        <v>0</v>
      </c>
    </row>
    <row r="132" spans="1:8" x14ac:dyDescent="0.2">
      <c r="A132" s="97" t="s">
        <v>108</v>
      </c>
      <c r="B132" s="98" t="s">
        <v>109</v>
      </c>
      <c r="C132" s="165">
        <v>5133.2299999999996</v>
      </c>
      <c r="D132" s="99">
        <v>11000</v>
      </c>
      <c r="E132" s="99">
        <v>6783.6</v>
      </c>
      <c r="F132" s="99">
        <f t="shared" si="8"/>
        <v>4216.3999999999996</v>
      </c>
      <c r="G132" s="72">
        <f t="shared" si="4"/>
        <v>132.15071212472461</v>
      </c>
      <c r="H132" s="72">
        <f t="shared" si="5"/>
        <v>61.669090909090919</v>
      </c>
    </row>
    <row r="133" spans="1:8" x14ac:dyDescent="0.2">
      <c r="A133" s="97" t="s">
        <v>110</v>
      </c>
      <c r="B133" s="98" t="s">
        <v>111</v>
      </c>
      <c r="C133" s="165">
        <v>1089.6500000000001</v>
      </c>
      <c r="D133" s="99">
        <v>1000</v>
      </c>
      <c r="E133" s="99">
        <v>913.69</v>
      </c>
      <c r="F133" s="99">
        <f t="shared" si="8"/>
        <v>86.309999999999945</v>
      </c>
      <c r="G133" s="72">
        <f t="shared" si="4"/>
        <v>83.851695498554577</v>
      </c>
      <c r="H133" s="72">
        <f t="shared" si="5"/>
        <v>91.369</v>
      </c>
    </row>
    <row r="134" spans="1:8" x14ac:dyDescent="0.2">
      <c r="A134" s="97" t="s">
        <v>112</v>
      </c>
      <c r="B134" s="98" t="s">
        <v>113</v>
      </c>
      <c r="C134" s="165">
        <v>0</v>
      </c>
      <c r="D134" s="99">
        <v>900</v>
      </c>
      <c r="E134" s="99">
        <v>212.5</v>
      </c>
      <c r="F134" s="99">
        <f t="shared" si="8"/>
        <v>687.5</v>
      </c>
      <c r="G134" s="72"/>
      <c r="H134" s="72">
        <f t="shared" si="5"/>
        <v>23.611111111111111</v>
      </c>
    </row>
    <row r="135" spans="1:8" x14ac:dyDescent="0.2">
      <c r="A135" s="97" t="s">
        <v>114</v>
      </c>
      <c r="B135" s="98" t="s">
        <v>115</v>
      </c>
      <c r="C135" s="165">
        <v>2015.68</v>
      </c>
      <c r="D135" s="99">
        <v>3800</v>
      </c>
      <c r="E135" s="99">
        <v>1933.1</v>
      </c>
      <c r="F135" s="99">
        <f t="shared" si="8"/>
        <v>1866.9</v>
      </c>
      <c r="G135" s="72">
        <f t="shared" si="4"/>
        <v>95.903119542784566</v>
      </c>
      <c r="H135" s="72">
        <f t="shared" si="5"/>
        <v>50.871052631578948</v>
      </c>
    </row>
    <row r="136" spans="1:8" x14ac:dyDescent="0.2">
      <c r="A136" s="97" t="s">
        <v>116</v>
      </c>
      <c r="B136" s="98" t="s">
        <v>117</v>
      </c>
      <c r="C136" s="165">
        <v>3106.81</v>
      </c>
      <c r="D136" s="99">
        <v>5600</v>
      </c>
      <c r="E136" s="99">
        <v>2557.35</v>
      </c>
      <c r="F136" s="99">
        <f t="shared" si="8"/>
        <v>3042.65</v>
      </c>
      <c r="G136" s="72">
        <f t="shared" si="4"/>
        <v>82.314335282814199</v>
      </c>
      <c r="H136" s="72">
        <f t="shared" si="5"/>
        <v>45.666964285714286</v>
      </c>
    </row>
    <row r="137" spans="1:8" x14ac:dyDescent="0.2">
      <c r="A137" s="97" t="s">
        <v>118</v>
      </c>
      <c r="B137" s="98" t="s">
        <v>119</v>
      </c>
      <c r="C137" s="165">
        <v>610.26</v>
      </c>
      <c r="D137" s="99">
        <v>2400</v>
      </c>
      <c r="E137" s="99">
        <v>696.96</v>
      </c>
      <c r="F137" s="99">
        <f t="shared" si="8"/>
        <v>1703.04</v>
      </c>
      <c r="G137" s="72">
        <f t="shared" ref="G137:G200" si="9">E137/C137*100</f>
        <v>114.20705928620589</v>
      </c>
      <c r="H137" s="72">
        <f t="shared" ref="H137:H190" si="10">E137/D137*100</f>
        <v>29.04</v>
      </c>
    </row>
    <row r="138" spans="1:8" x14ac:dyDescent="0.2">
      <c r="A138" s="97" t="s">
        <v>126</v>
      </c>
      <c r="B138" s="98" t="s">
        <v>127</v>
      </c>
      <c r="C138" s="165">
        <v>0</v>
      </c>
      <c r="D138" s="99">
        <v>0</v>
      </c>
      <c r="E138" s="99">
        <v>0</v>
      </c>
      <c r="F138" s="99">
        <f t="shared" si="8"/>
        <v>0</v>
      </c>
      <c r="G138" s="72"/>
      <c r="H138" s="72"/>
    </row>
    <row r="139" spans="1:8" x14ac:dyDescent="0.2">
      <c r="A139" s="97" t="s">
        <v>128</v>
      </c>
      <c r="B139" s="98" t="s">
        <v>129</v>
      </c>
      <c r="C139" s="165">
        <v>185</v>
      </c>
      <c r="D139" s="99">
        <v>200</v>
      </c>
      <c r="E139" s="99">
        <v>140</v>
      </c>
      <c r="F139" s="99">
        <f t="shared" si="8"/>
        <v>60</v>
      </c>
      <c r="G139" s="72">
        <f t="shared" si="9"/>
        <v>75.675675675675677</v>
      </c>
      <c r="H139" s="72">
        <f t="shared" si="10"/>
        <v>70</v>
      </c>
    </row>
    <row r="140" spans="1:8" x14ac:dyDescent="0.2">
      <c r="A140" s="97" t="s">
        <v>130</v>
      </c>
      <c r="B140" s="98" t="s">
        <v>131</v>
      </c>
      <c r="C140" s="165">
        <v>0</v>
      </c>
      <c r="D140" s="99">
        <v>200</v>
      </c>
      <c r="E140" s="99">
        <v>200</v>
      </c>
      <c r="F140" s="99">
        <f t="shared" si="8"/>
        <v>0</v>
      </c>
      <c r="G140" s="72"/>
      <c r="H140" s="72">
        <f t="shared" si="10"/>
        <v>100</v>
      </c>
    </row>
    <row r="141" spans="1:8" x14ac:dyDescent="0.2">
      <c r="A141" s="97" t="s">
        <v>134</v>
      </c>
      <c r="B141" s="98" t="s">
        <v>121</v>
      </c>
      <c r="C141" s="165">
        <v>833.72</v>
      </c>
      <c r="D141" s="99">
        <v>2200</v>
      </c>
      <c r="E141" s="99">
        <v>442.26</v>
      </c>
      <c r="F141" s="99">
        <f t="shared" si="8"/>
        <v>1757.74</v>
      </c>
      <c r="G141" s="72">
        <f t="shared" si="9"/>
        <v>53.046586383917862</v>
      </c>
      <c r="H141" s="72">
        <f t="shared" si="10"/>
        <v>20.102727272727272</v>
      </c>
    </row>
    <row r="142" spans="1:8" x14ac:dyDescent="0.2">
      <c r="A142" s="97" t="s">
        <v>135</v>
      </c>
      <c r="B142" s="98" t="s">
        <v>136</v>
      </c>
      <c r="C142" s="165">
        <v>407.79</v>
      </c>
      <c r="D142" s="99">
        <v>1000</v>
      </c>
      <c r="E142" s="99">
        <v>466.66</v>
      </c>
      <c r="F142" s="99">
        <f t="shared" si="8"/>
        <v>533.33999999999992</v>
      </c>
      <c r="G142" s="72">
        <f t="shared" si="9"/>
        <v>114.43635204394418</v>
      </c>
      <c r="H142" s="72">
        <f t="shared" si="10"/>
        <v>46.666000000000004</v>
      </c>
    </row>
    <row r="143" spans="1:8" x14ac:dyDescent="0.2">
      <c r="A143" s="97" t="s">
        <v>139</v>
      </c>
      <c r="B143" s="98" t="s">
        <v>140</v>
      </c>
      <c r="C143" s="165">
        <v>407.79</v>
      </c>
      <c r="D143" s="99">
        <v>900</v>
      </c>
      <c r="E143" s="99">
        <v>466.66</v>
      </c>
      <c r="F143" s="99">
        <f t="shared" si="8"/>
        <v>433.34</v>
      </c>
      <c r="G143" s="72">
        <f t="shared" si="9"/>
        <v>114.43635204394418</v>
      </c>
      <c r="H143" s="72">
        <f t="shared" si="10"/>
        <v>51.851111111111116</v>
      </c>
    </row>
    <row r="144" spans="1:8" x14ac:dyDescent="0.2">
      <c r="A144" s="97" t="s">
        <v>141</v>
      </c>
      <c r="B144" s="98" t="s">
        <v>142</v>
      </c>
      <c r="C144" s="165">
        <v>0</v>
      </c>
      <c r="D144" s="99">
        <v>0</v>
      </c>
      <c r="E144" s="99">
        <v>0</v>
      </c>
      <c r="F144" s="99">
        <f t="shared" si="8"/>
        <v>0</v>
      </c>
      <c r="G144" s="72"/>
      <c r="H144" s="72"/>
    </row>
    <row r="145" spans="1:8" x14ac:dyDescent="0.2">
      <c r="A145" s="97" t="s">
        <v>143</v>
      </c>
      <c r="B145" s="98" t="s">
        <v>144</v>
      </c>
      <c r="C145" s="165">
        <v>0</v>
      </c>
      <c r="D145" s="99">
        <v>100</v>
      </c>
      <c r="E145" s="99">
        <v>0</v>
      </c>
      <c r="F145" s="99">
        <f t="shared" si="8"/>
        <v>100</v>
      </c>
      <c r="G145" s="72"/>
      <c r="H145" s="72">
        <f t="shared" si="10"/>
        <v>0</v>
      </c>
    </row>
    <row r="146" spans="1:8" x14ac:dyDescent="0.2">
      <c r="A146" s="97" t="s">
        <v>160</v>
      </c>
      <c r="B146" s="98" t="s">
        <v>161</v>
      </c>
      <c r="C146" s="165">
        <v>0</v>
      </c>
      <c r="D146" s="99">
        <v>200</v>
      </c>
      <c r="E146" s="99">
        <v>0</v>
      </c>
      <c r="F146" s="99">
        <f t="shared" si="8"/>
        <v>200</v>
      </c>
      <c r="G146" s="72"/>
      <c r="H146" s="72">
        <f t="shared" si="10"/>
        <v>0</v>
      </c>
    </row>
    <row r="147" spans="1:8" x14ac:dyDescent="0.2">
      <c r="A147" s="97" t="s">
        <v>176</v>
      </c>
      <c r="B147" s="98" t="s">
        <v>177</v>
      </c>
      <c r="C147" s="165">
        <v>0</v>
      </c>
      <c r="D147" s="99">
        <v>200</v>
      </c>
      <c r="E147" s="99">
        <v>0</v>
      </c>
      <c r="F147" s="99">
        <f t="shared" si="8"/>
        <v>200</v>
      </c>
      <c r="G147" s="72"/>
      <c r="H147" s="72">
        <f t="shared" si="10"/>
        <v>0</v>
      </c>
    </row>
    <row r="148" spans="1:8" ht="22.5" x14ac:dyDescent="0.2">
      <c r="A148" s="94" t="s">
        <v>205</v>
      </c>
      <c r="B148" s="95" t="s">
        <v>206</v>
      </c>
      <c r="C148" s="164">
        <v>16709.88</v>
      </c>
      <c r="D148" s="96">
        <v>25800</v>
      </c>
      <c r="E148" s="96"/>
      <c r="F148" s="96">
        <f t="shared" si="8"/>
        <v>25800</v>
      </c>
      <c r="G148" s="103">
        <f t="shared" si="9"/>
        <v>0</v>
      </c>
      <c r="H148" s="103">
        <f t="shared" si="10"/>
        <v>0</v>
      </c>
    </row>
    <row r="149" spans="1:8" x14ac:dyDescent="0.2">
      <c r="A149" s="151" t="s">
        <v>57</v>
      </c>
      <c r="B149" s="152" t="s">
        <v>58</v>
      </c>
      <c r="C149" s="166">
        <v>911.44</v>
      </c>
      <c r="D149" s="153">
        <v>100</v>
      </c>
      <c r="E149" s="153">
        <v>0</v>
      </c>
      <c r="F149" s="153">
        <f t="shared" si="8"/>
        <v>100</v>
      </c>
      <c r="G149" s="72">
        <f t="shared" si="9"/>
        <v>0</v>
      </c>
      <c r="H149" s="72">
        <f t="shared" si="10"/>
        <v>0</v>
      </c>
    </row>
    <row r="150" spans="1:8" x14ac:dyDescent="0.2">
      <c r="A150" s="151" t="s">
        <v>69</v>
      </c>
      <c r="B150" s="152" t="s">
        <v>68</v>
      </c>
      <c r="C150" s="166">
        <v>911.44</v>
      </c>
      <c r="D150" s="153">
        <v>100</v>
      </c>
      <c r="E150" s="153">
        <v>0</v>
      </c>
      <c r="F150" s="153">
        <f t="shared" si="8"/>
        <v>100</v>
      </c>
      <c r="G150" s="72">
        <f t="shared" si="9"/>
        <v>0</v>
      </c>
      <c r="H150" s="72">
        <f t="shared" si="10"/>
        <v>0</v>
      </c>
    </row>
    <row r="151" spans="1:8" x14ac:dyDescent="0.2">
      <c r="A151" s="151" t="s">
        <v>74</v>
      </c>
      <c r="B151" s="152" t="s">
        <v>75</v>
      </c>
      <c r="C151" s="166">
        <v>15798.44</v>
      </c>
      <c r="D151" s="153">
        <v>25700</v>
      </c>
      <c r="E151" s="153">
        <v>17356.41</v>
      </c>
      <c r="F151" s="153">
        <f t="shared" si="8"/>
        <v>8343.59</v>
      </c>
      <c r="G151" s="72">
        <f t="shared" si="9"/>
        <v>109.86154329161613</v>
      </c>
      <c r="H151" s="72">
        <f t="shared" si="10"/>
        <v>67.534669260700383</v>
      </c>
    </row>
    <row r="152" spans="1:8" x14ac:dyDescent="0.2">
      <c r="A152" s="151" t="s">
        <v>78</v>
      </c>
      <c r="B152" s="152" t="s">
        <v>79</v>
      </c>
      <c r="C152" s="166">
        <v>146.30000000000001</v>
      </c>
      <c r="D152" s="153">
        <v>0</v>
      </c>
      <c r="E152" s="153">
        <v>0</v>
      </c>
      <c r="F152" s="153">
        <f t="shared" si="8"/>
        <v>0</v>
      </c>
      <c r="G152" s="72">
        <f t="shared" si="9"/>
        <v>0</v>
      </c>
      <c r="H152" s="72"/>
    </row>
    <row r="153" spans="1:8" x14ac:dyDescent="0.2">
      <c r="A153" s="62">
        <v>3213</v>
      </c>
      <c r="B153" s="62" t="s">
        <v>83</v>
      </c>
      <c r="C153" s="167"/>
      <c r="D153" s="153">
        <v>0</v>
      </c>
      <c r="E153" s="153">
        <v>0</v>
      </c>
      <c r="F153" s="153">
        <f t="shared" ref="F153:F165" si="11">D153-E153</f>
        <v>0</v>
      </c>
      <c r="G153" s="72"/>
      <c r="H153" s="72"/>
    </row>
    <row r="154" spans="1:8" x14ac:dyDescent="0.2">
      <c r="A154" s="62">
        <v>3214</v>
      </c>
      <c r="B154" s="62" t="s">
        <v>85</v>
      </c>
      <c r="C154" s="167"/>
      <c r="D154" s="153">
        <v>0</v>
      </c>
      <c r="E154" s="153">
        <v>0</v>
      </c>
      <c r="F154" s="153">
        <f t="shared" si="11"/>
        <v>0</v>
      </c>
      <c r="G154" s="72"/>
      <c r="H154" s="72"/>
    </row>
    <row r="155" spans="1:8" x14ac:dyDescent="0.2">
      <c r="A155" s="62" t="s">
        <v>88</v>
      </c>
      <c r="B155" s="62" t="s">
        <v>89</v>
      </c>
      <c r="C155" s="167">
        <v>350.61</v>
      </c>
      <c r="D155" s="153">
        <v>700</v>
      </c>
      <c r="E155" s="153">
        <v>0</v>
      </c>
      <c r="F155" s="153">
        <f t="shared" si="11"/>
        <v>700</v>
      </c>
      <c r="G155" s="72">
        <f t="shared" si="9"/>
        <v>0</v>
      </c>
      <c r="H155" s="72">
        <f t="shared" si="10"/>
        <v>0</v>
      </c>
    </row>
    <row r="156" spans="1:8" x14ac:dyDescent="0.2">
      <c r="A156" s="151" t="s">
        <v>90</v>
      </c>
      <c r="B156" s="152" t="s">
        <v>91</v>
      </c>
      <c r="C156" s="166">
        <v>0</v>
      </c>
      <c r="D156" s="153">
        <v>100</v>
      </c>
      <c r="E156" s="153">
        <v>0</v>
      </c>
      <c r="F156" s="153">
        <f t="shared" si="11"/>
        <v>100</v>
      </c>
      <c r="G156" s="72"/>
      <c r="H156" s="72">
        <f t="shared" si="10"/>
        <v>0</v>
      </c>
    </row>
    <row r="157" spans="1:8" x14ac:dyDescent="0.2">
      <c r="A157" s="151" t="s">
        <v>102</v>
      </c>
      <c r="B157" s="152" t="s">
        <v>103</v>
      </c>
      <c r="C157" s="166">
        <v>0</v>
      </c>
      <c r="D157" s="153">
        <v>6000</v>
      </c>
      <c r="E157" s="153">
        <v>0</v>
      </c>
      <c r="F157" s="153">
        <f t="shared" si="11"/>
        <v>6000</v>
      </c>
      <c r="G157" s="72"/>
      <c r="H157" s="72">
        <f t="shared" si="10"/>
        <v>0</v>
      </c>
    </row>
    <row r="158" spans="1:8" x14ac:dyDescent="0.2">
      <c r="A158" s="151" t="s">
        <v>110</v>
      </c>
      <c r="B158" s="152" t="s">
        <v>111</v>
      </c>
      <c r="C158" s="166">
        <v>170</v>
      </c>
      <c r="D158" s="153">
        <v>0</v>
      </c>
      <c r="E158" s="153">
        <v>0</v>
      </c>
      <c r="F158" s="153">
        <f t="shared" si="11"/>
        <v>0</v>
      </c>
      <c r="G158" s="72">
        <f t="shared" si="9"/>
        <v>0</v>
      </c>
      <c r="H158" s="72"/>
    </row>
    <row r="159" spans="1:8" x14ac:dyDescent="0.2">
      <c r="A159" s="151" t="s">
        <v>114</v>
      </c>
      <c r="B159" s="152" t="s">
        <v>115</v>
      </c>
      <c r="C159" s="166">
        <v>10460.11</v>
      </c>
      <c r="D159" s="153">
        <v>15600</v>
      </c>
      <c r="E159" s="153">
        <v>13977.73</v>
      </c>
      <c r="F159" s="153">
        <f t="shared" si="11"/>
        <v>1622.2700000000004</v>
      </c>
      <c r="G159" s="72">
        <f t="shared" si="9"/>
        <v>133.62890065209638</v>
      </c>
      <c r="H159" s="72">
        <f t="shared" si="10"/>
        <v>89.600833333333327</v>
      </c>
    </row>
    <row r="160" spans="1:8" x14ac:dyDescent="0.2">
      <c r="A160" s="151" t="s">
        <v>116</v>
      </c>
      <c r="B160" s="152" t="s">
        <v>117</v>
      </c>
      <c r="C160" s="166">
        <v>1570</v>
      </c>
      <c r="D160" s="153">
        <v>0</v>
      </c>
      <c r="E160" s="153">
        <v>0</v>
      </c>
      <c r="F160" s="153">
        <f t="shared" si="11"/>
        <v>0</v>
      </c>
      <c r="G160" s="72">
        <f t="shared" si="9"/>
        <v>0</v>
      </c>
      <c r="H160" s="72"/>
    </row>
    <row r="161" spans="1:9" x14ac:dyDescent="0.2">
      <c r="A161" s="151" t="s">
        <v>118</v>
      </c>
      <c r="B161" s="152" t="s">
        <v>119</v>
      </c>
      <c r="C161" s="166"/>
      <c r="D161" s="153">
        <v>2300</v>
      </c>
      <c r="E161" s="153">
        <v>0</v>
      </c>
      <c r="F161" s="153">
        <f t="shared" si="11"/>
        <v>2300</v>
      </c>
      <c r="G161" s="72"/>
      <c r="H161" s="72">
        <f t="shared" si="10"/>
        <v>0</v>
      </c>
    </row>
    <row r="162" spans="1:9" x14ac:dyDescent="0.2">
      <c r="A162" s="151" t="s">
        <v>126</v>
      </c>
      <c r="B162" s="152" t="s">
        <v>127</v>
      </c>
      <c r="C162" s="166">
        <v>33.19</v>
      </c>
      <c r="D162" s="153">
        <v>100</v>
      </c>
      <c r="E162" s="153">
        <v>0</v>
      </c>
      <c r="F162" s="153">
        <f t="shared" si="11"/>
        <v>100</v>
      </c>
      <c r="G162" s="72">
        <f t="shared" si="9"/>
        <v>0</v>
      </c>
      <c r="H162" s="72">
        <f t="shared" si="10"/>
        <v>0</v>
      </c>
    </row>
    <row r="163" spans="1:9" x14ac:dyDescent="0.2">
      <c r="A163" s="62" t="s">
        <v>128</v>
      </c>
      <c r="B163" s="62" t="s">
        <v>129</v>
      </c>
      <c r="C163" s="167"/>
      <c r="D163" s="153">
        <v>0</v>
      </c>
      <c r="E163" s="153">
        <v>0</v>
      </c>
      <c r="F163" s="153">
        <f t="shared" si="11"/>
        <v>0</v>
      </c>
      <c r="G163" s="72"/>
      <c r="H163" s="72"/>
    </row>
    <row r="164" spans="1:9" x14ac:dyDescent="0.2">
      <c r="A164" s="62" t="s">
        <v>130</v>
      </c>
      <c r="B164" s="62" t="s">
        <v>131</v>
      </c>
      <c r="C164" s="167"/>
      <c r="D164" s="153">
        <v>0</v>
      </c>
      <c r="E164" s="153">
        <v>0</v>
      </c>
      <c r="F164" s="153">
        <f t="shared" si="11"/>
        <v>0</v>
      </c>
      <c r="G164" s="72"/>
      <c r="H164" s="72"/>
    </row>
    <row r="165" spans="1:9" x14ac:dyDescent="0.2">
      <c r="A165" s="151" t="s">
        <v>134</v>
      </c>
      <c r="B165" s="152" t="s">
        <v>121</v>
      </c>
      <c r="C165" s="166">
        <v>3068.23</v>
      </c>
      <c r="D165" s="153">
        <v>900</v>
      </c>
      <c r="E165" s="153">
        <v>3378.68</v>
      </c>
      <c r="F165" s="153">
        <f t="shared" si="11"/>
        <v>-2478.6799999999998</v>
      </c>
      <c r="G165" s="72">
        <f t="shared" si="9"/>
        <v>110.11821147697532</v>
      </c>
      <c r="H165" s="72">
        <f t="shared" si="10"/>
        <v>375.40888888888884</v>
      </c>
      <c r="I165" s="147" t="s">
        <v>262</v>
      </c>
    </row>
    <row r="166" spans="1:9" ht="22.5" x14ac:dyDescent="0.2">
      <c r="A166" s="94" t="s">
        <v>203</v>
      </c>
      <c r="B166" s="95" t="s">
        <v>204</v>
      </c>
      <c r="C166" s="164">
        <v>57.94</v>
      </c>
      <c r="D166" s="96">
        <v>0</v>
      </c>
      <c r="E166" s="96">
        <v>0</v>
      </c>
      <c r="F166" s="96">
        <f t="shared" ref="F166:F171" si="12">D166-E166</f>
        <v>0</v>
      </c>
      <c r="G166" s="103">
        <f t="shared" si="9"/>
        <v>0</v>
      </c>
      <c r="H166" s="103" t="e">
        <f t="shared" si="10"/>
        <v>#DIV/0!</v>
      </c>
    </row>
    <row r="167" spans="1:9" x14ac:dyDescent="0.2">
      <c r="A167" s="97" t="s">
        <v>154</v>
      </c>
      <c r="B167" s="98" t="s">
        <v>155</v>
      </c>
      <c r="C167" s="165">
        <v>0</v>
      </c>
      <c r="D167" s="99">
        <v>0</v>
      </c>
      <c r="E167" s="99">
        <v>0</v>
      </c>
      <c r="F167" s="99">
        <f t="shared" si="12"/>
        <v>0</v>
      </c>
      <c r="G167" s="72"/>
      <c r="H167" s="72"/>
    </row>
    <row r="168" spans="1:9" x14ac:dyDescent="0.2">
      <c r="A168" s="97" t="s">
        <v>158</v>
      </c>
      <c r="B168" s="98" t="s">
        <v>159</v>
      </c>
      <c r="C168" s="165">
        <v>0</v>
      </c>
      <c r="D168" s="99">
        <v>0</v>
      </c>
      <c r="E168" s="99">
        <v>0</v>
      </c>
      <c r="F168" s="99">
        <f t="shared" si="12"/>
        <v>0</v>
      </c>
      <c r="G168" s="72"/>
      <c r="H168" s="72"/>
    </row>
    <row r="169" spans="1:9" x14ac:dyDescent="0.2">
      <c r="A169" s="97" t="s">
        <v>160</v>
      </c>
      <c r="B169" s="98" t="s">
        <v>161</v>
      </c>
      <c r="C169" s="165">
        <v>57.94</v>
      </c>
      <c r="D169" s="99">
        <v>0</v>
      </c>
      <c r="E169" s="99">
        <v>0</v>
      </c>
      <c r="F169" s="99">
        <f t="shared" si="12"/>
        <v>0</v>
      </c>
      <c r="G169" s="72">
        <f t="shared" si="9"/>
        <v>0</v>
      </c>
      <c r="H169" s="72"/>
    </row>
    <row r="170" spans="1:9" x14ac:dyDescent="0.2">
      <c r="A170" s="97" t="s">
        <v>168</v>
      </c>
      <c r="B170" s="98" t="s">
        <v>169</v>
      </c>
      <c r="C170" s="165">
        <v>0</v>
      </c>
      <c r="D170" s="99">
        <v>0</v>
      </c>
      <c r="E170" s="99">
        <v>0</v>
      </c>
      <c r="F170" s="99">
        <f t="shared" si="12"/>
        <v>0</v>
      </c>
      <c r="G170" s="72"/>
      <c r="H170" s="72"/>
    </row>
    <row r="171" spans="1:9" x14ac:dyDescent="0.2">
      <c r="A171" s="97" t="s">
        <v>170</v>
      </c>
      <c r="B171" s="98" t="s">
        <v>171</v>
      </c>
      <c r="C171" s="165">
        <v>0</v>
      </c>
      <c r="D171" s="99">
        <v>0</v>
      </c>
      <c r="E171" s="99">
        <v>0</v>
      </c>
      <c r="F171" s="99">
        <f t="shared" si="12"/>
        <v>0</v>
      </c>
      <c r="G171" s="72"/>
      <c r="H171" s="72"/>
    </row>
    <row r="172" spans="1:9" x14ac:dyDescent="0.2">
      <c r="A172" s="97">
        <v>4226</v>
      </c>
      <c r="B172" s="98" t="s">
        <v>248</v>
      </c>
      <c r="C172" s="165">
        <v>0</v>
      </c>
      <c r="D172" s="99">
        <v>0</v>
      </c>
      <c r="E172" s="99">
        <v>0</v>
      </c>
      <c r="F172" s="99"/>
      <c r="G172" s="72"/>
      <c r="H172" s="72"/>
    </row>
    <row r="173" spans="1:9" x14ac:dyDescent="0.2">
      <c r="A173" s="97" t="s">
        <v>172</v>
      </c>
      <c r="B173" s="98" t="s">
        <v>173</v>
      </c>
      <c r="C173" s="165">
        <v>24.76</v>
      </c>
      <c r="D173" s="99">
        <v>0</v>
      </c>
      <c r="E173" s="99">
        <v>0</v>
      </c>
      <c r="F173" s="99">
        <f t="shared" ref="F173:F198" si="13">D173-E173</f>
        <v>0</v>
      </c>
      <c r="G173" s="72">
        <f t="shared" si="9"/>
        <v>0</v>
      </c>
      <c r="H173" s="72"/>
    </row>
    <row r="174" spans="1:9" x14ac:dyDescent="0.2">
      <c r="A174" s="97" t="s">
        <v>176</v>
      </c>
      <c r="B174" s="98" t="s">
        <v>177</v>
      </c>
      <c r="C174" s="165">
        <v>33.18</v>
      </c>
      <c r="D174" s="99">
        <v>0</v>
      </c>
      <c r="E174" s="99">
        <v>0</v>
      </c>
      <c r="F174" s="99">
        <f t="shared" si="13"/>
        <v>0</v>
      </c>
      <c r="G174" s="72">
        <f t="shared" si="9"/>
        <v>0</v>
      </c>
      <c r="H174" s="72"/>
    </row>
    <row r="175" spans="1:9" x14ac:dyDescent="0.2">
      <c r="A175" s="97" t="s">
        <v>178</v>
      </c>
      <c r="B175" s="98" t="s">
        <v>179</v>
      </c>
      <c r="C175" s="165">
        <v>0</v>
      </c>
      <c r="D175" s="99">
        <v>0</v>
      </c>
      <c r="E175" s="99">
        <v>0</v>
      </c>
      <c r="F175" s="99">
        <f t="shared" si="13"/>
        <v>0</v>
      </c>
      <c r="G175" s="72"/>
      <c r="H175" s="72"/>
    </row>
    <row r="176" spans="1:9" x14ac:dyDescent="0.2">
      <c r="A176" s="97" t="s">
        <v>182</v>
      </c>
      <c r="B176" s="98" t="s">
        <v>181</v>
      </c>
      <c r="C176" s="165">
        <v>0</v>
      </c>
      <c r="D176" s="99">
        <v>0</v>
      </c>
      <c r="E176" s="99">
        <v>0</v>
      </c>
      <c r="F176" s="99">
        <f t="shared" si="13"/>
        <v>0</v>
      </c>
      <c r="G176" s="72"/>
      <c r="H176" s="72"/>
    </row>
    <row r="177" spans="1:8" x14ac:dyDescent="0.2">
      <c r="A177" s="85" t="s">
        <v>229</v>
      </c>
      <c r="B177" s="86" t="s">
        <v>230</v>
      </c>
      <c r="C177" s="161">
        <v>233202.39</v>
      </c>
      <c r="D177" s="87">
        <v>513400</v>
      </c>
      <c r="E177" s="87">
        <v>283910.36</v>
      </c>
      <c r="F177" s="87">
        <f t="shared" si="13"/>
        <v>229489.64</v>
      </c>
      <c r="G177" s="100">
        <f t="shared" si="9"/>
        <v>121.74418967146947</v>
      </c>
      <c r="H177" s="100">
        <f t="shared" si="10"/>
        <v>55.300031164783789</v>
      </c>
    </row>
    <row r="178" spans="1:8" x14ac:dyDescent="0.2">
      <c r="A178" s="88" t="s">
        <v>191</v>
      </c>
      <c r="B178" s="89" t="s">
        <v>192</v>
      </c>
      <c r="C178" s="162">
        <v>221647.87</v>
      </c>
      <c r="D178" s="90">
        <v>513400</v>
      </c>
      <c r="E178" s="90">
        <v>283740.93</v>
      </c>
      <c r="F178" s="90">
        <f t="shared" si="13"/>
        <v>229659.07</v>
      </c>
      <c r="G178" s="101">
        <f t="shared" si="9"/>
        <v>128.01428229380232</v>
      </c>
      <c r="H178" s="101">
        <f t="shared" si="10"/>
        <v>55.267029606544604</v>
      </c>
    </row>
    <row r="179" spans="1:8" x14ac:dyDescent="0.2">
      <c r="A179" s="91" t="s">
        <v>224</v>
      </c>
      <c r="B179" s="92" t="s">
        <v>225</v>
      </c>
      <c r="C179" s="163">
        <v>221647.87</v>
      </c>
      <c r="D179" s="93">
        <v>513400</v>
      </c>
      <c r="E179" s="93">
        <v>283740.93</v>
      </c>
      <c r="F179" s="93">
        <f t="shared" si="13"/>
        <v>229659.07</v>
      </c>
      <c r="G179" s="102">
        <f t="shared" si="9"/>
        <v>128.01428229380232</v>
      </c>
      <c r="H179" s="102">
        <f t="shared" si="10"/>
        <v>55.267029606544604</v>
      </c>
    </row>
    <row r="180" spans="1:8" ht="22.5" x14ac:dyDescent="0.2">
      <c r="A180" s="94" t="s">
        <v>201</v>
      </c>
      <c r="B180" s="95" t="s">
        <v>202</v>
      </c>
      <c r="C180" s="164">
        <v>221647.87</v>
      </c>
      <c r="D180" s="96">
        <v>512700</v>
      </c>
      <c r="E180" s="96">
        <v>283740.93</v>
      </c>
      <c r="F180" s="96">
        <f t="shared" si="13"/>
        <v>228959.07</v>
      </c>
      <c r="G180" s="103">
        <f t="shared" si="9"/>
        <v>128.01428229380232</v>
      </c>
      <c r="H180" s="103">
        <f t="shared" si="10"/>
        <v>55.342486834406081</v>
      </c>
    </row>
    <row r="181" spans="1:8" x14ac:dyDescent="0.2">
      <c r="A181" s="97" t="s">
        <v>57</v>
      </c>
      <c r="B181" s="98" t="s">
        <v>58</v>
      </c>
      <c r="C181" s="165">
        <v>221507.87</v>
      </c>
      <c r="D181" s="99">
        <v>512500</v>
      </c>
      <c r="E181" s="99">
        <v>283740.93</v>
      </c>
      <c r="F181" s="99">
        <f t="shared" si="13"/>
        <v>228759.07</v>
      </c>
      <c r="G181" s="72">
        <f t="shared" si="9"/>
        <v>128.0951913807848</v>
      </c>
      <c r="H181" s="72">
        <f t="shared" si="10"/>
        <v>55.36408390243902</v>
      </c>
    </row>
    <row r="182" spans="1:8" x14ac:dyDescent="0.2">
      <c r="A182" s="97" t="s">
        <v>61</v>
      </c>
      <c r="B182" s="98" t="s">
        <v>62</v>
      </c>
      <c r="C182" s="165">
        <v>124265.91</v>
      </c>
      <c r="D182" s="99">
        <v>285900</v>
      </c>
      <c r="E182" s="99">
        <v>146741.70000000001</v>
      </c>
      <c r="F182" s="99">
        <f t="shared" si="13"/>
        <v>139158.29999999999</v>
      </c>
      <c r="G182" s="72">
        <f t="shared" si="9"/>
        <v>118.08685101167329</v>
      </c>
      <c r="H182" s="72">
        <f t="shared" si="10"/>
        <v>51.326232948583424</v>
      </c>
    </row>
    <row r="183" spans="1:8" x14ac:dyDescent="0.2">
      <c r="A183" s="97" t="s">
        <v>63</v>
      </c>
      <c r="B183" s="98" t="s">
        <v>64</v>
      </c>
      <c r="C183" s="165">
        <v>0</v>
      </c>
      <c r="D183" s="99">
        <v>800</v>
      </c>
      <c r="E183" s="99">
        <v>516.47</v>
      </c>
      <c r="F183" s="99">
        <f t="shared" si="13"/>
        <v>283.52999999999997</v>
      </c>
      <c r="G183" s="72"/>
      <c r="H183" s="72">
        <f t="shared" si="10"/>
        <v>64.558750000000003</v>
      </c>
    </row>
    <row r="184" spans="1:8" x14ac:dyDescent="0.2">
      <c r="A184" s="97" t="s">
        <v>65</v>
      </c>
      <c r="B184" s="98" t="s">
        <v>66</v>
      </c>
      <c r="C184" s="165">
        <v>55851.519999999997</v>
      </c>
      <c r="D184" s="99">
        <v>140100</v>
      </c>
      <c r="E184" s="99">
        <v>88665.37</v>
      </c>
      <c r="F184" s="99">
        <f t="shared" si="13"/>
        <v>51434.630000000005</v>
      </c>
      <c r="G184" s="72">
        <f t="shared" si="9"/>
        <v>158.75193727941513</v>
      </c>
      <c r="H184" s="72">
        <f t="shared" si="10"/>
        <v>63.287201998572442</v>
      </c>
    </row>
    <row r="185" spans="1:8" x14ac:dyDescent="0.2">
      <c r="A185" s="97" t="s">
        <v>69</v>
      </c>
      <c r="B185" s="98" t="s">
        <v>68</v>
      </c>
      <c r="C185" s="165">
        <v>11688.61</v>
      </c>
      <c r="D185" s="99">
        <v>14800</v>
      </c>
      <c r="E185" s="99">
        <v>8825.82</v>
      </c>
      <c r="F185" s="99">
        <f t="shared" si="13"/>
        <v>5974.18</v>
      </c>
      <c r="G185" s="72">
        <f t="shared" si="9"/>
        <v>75.507866204792521</v>
      </c>
      <c r="H185" s="72">
        <f t="shared" si="10"/>
        <v>59.633918918918916</v>
      </c>
    </row>
    <row r="186" spans="1:8" x14ac:dyDescent="0.2">
      <c r="A186" s="97" t="s">
        <v>72</v>
      </c>
      <c r="B186" s="98" t="s">
        <v>73</v>
      </c>
      <c r="C186" s="165">
        <v>29701.83</v>
      </c>
      <c r="D186" s="99">
        <v>70900</v>
      </c>
      <c r="E186" s="99">
        <v>38991.57</v>
      </c>
      <c r="F186" s="99">
        <f t="shared" si="13"/>
        <v>31908.43</v>
      </c>
      <c r="G186" s="72">
        <f t="shared" si="9"/>
        <v>131.2766587109279</v>
      </c>
      <c r="H186" s="72">
        <f t="shared" si="10"/>
        <v>54.995162200282088</v>
      </c>
    </row>
    <row r="187" spans="1:8" x14ac:dyDescent="0.2">
      <c r="A187" s="97" t="s">
        <v>74</v>
      </c>
      <c r="B187" s="98" t="s">
        <v>75</v>
      </c>
      <c r="C187" s="165">
        <v>140</v>
      </c>
      <c r="D187" s="99">
        <v>200</v>
      </c>
      <c r="E187" s="99">
        <v>0</v>
      </c>
      <c r="F187" s="99">
        <f t="shared" si="13"/>
        <v>200</v>
      </c>
      <c r="G187" s="72">
        <f t="shared" si="9"/>
        <v>0</v>
      </c>
      <c r="H187" s="72">
        <f t="shared" si="10"/>
        <v>0</v>
      </c>
    </row>
    <row r="188" spans="1:8" x14ac:dyDescent="0.2">
      <c r="A188" s="97" t="s">
        <v>112</v>
      </c>
      <c r="B188" s="98" t="s">
        <v>113</v>
      </c>
      <c r="C188" s="165">
        <v>0</v>
      </c>
      <c r="D188" s="99">
        <v>0</v>
      </c>
      <c r="E188" s="99">
        <v>0</v>
      </c>
      <c r="F188" s="99">
        <f t="shared" si="13"/>
        <v>0</v>
      </c>
      <c r="G188" s="72"/>
      <c r="H188" s="72"/>
    </row>
    <row r="189" spans="1:8" x14ac:dyDescent="0.2">
      <c r="A189" s="97" t="s">
        <v>114</v>
      </c>
      <c r="B189" s="98" t="s">
        <v>115</v>
      </c>
      <c r="C189" s="165">
        <v>0</v>
      </c>
      <c r="D189" s="99">
        <v>0</v>
      </c>
      <c r="E189" s="99">
        <v>0</v>
      </c>
      <c r="F189" s="99">
        <f t="shared" si="13"/>
        <v>0</v>
      </c>
      <c r="G189" s="72"/>
      <c r="H189" s="72"/>
    </row>
    <row r="190" spans="1:8" x14ac:dyDescent="0.2">
      <c r="A190" s="97" t="s">
        <v>130</v>
      </c>
      <c r="B190" s="98" t="s">
        <v>131</v>
      </c>
      <c r="C190" s="165">
        <v>140</v>
      </c>
      <c r="D190" s="99">
        <v>200</v>
      </c>
      <c r="E190" s="99">
        <v>0</v>
      </c>
      <c r="F190" s="99">
        <f t="shared" si="13"/>
        <v>200</v>
      </c>
      <c r="G190" s="72">
        <f t="shared" si="9"/>
        <v>0</v>
      </c>
      <c r="H190" s="72">
        <f t="shared" si="10"/>
        <v>0</v>
      </c>
    </row>
    <row r="191" spans="1:8" x14ac:dyDescent="0.2">
      <c r="A191" s="97" t="s">
        <v>132</v>
      </c>
      <c r="B191" s="98" t="s">
        <v>133</v>
      </c>
      <c r="C191" s="165">
        <v>0</v>
      </c>
      <c r="D191" s="99">
        <v>0</v>
      </c>
      <c r="E191" s="99">
        <v>0</v>
      </c>
      <c r="F191" s="99">
        <f t="shared" si="13"/>
        <v>0</v>
      </c>
      <c r="G191" s="72"/>
      <c r="H191" s="72"/>
    </row>
    <row r="192" spans="1:8" x14ac:dyDescent="0.2">
      <c r="A192" s="97" t="s">
        <v>135</v>
      </c>
      <c r="B192" s="98" t="s">
        <v>136</v>
      </c>
      <c r="C192" s="165">
        <v>0</v>
      </c>
      <c r="D192" s="99">
        <v>0</v>
      </c>
      <c r="E192" s="99">
        <v>0</v>
      </c>
      <c r="F192" s="99">
        <f t="shared" si="13"/>
        <v>0</v>
      </c>
      <c r="G192" s="72"/>
      <c r="H192" s="72"/>
    </row>
    <row r="193" spans="1:8" x14ac:dyDescent="0.2">
      <c r="A193" s="97" t="s">
        <v>143</v>
      </c>
      <c r="B193" s="98" t="s">
        <v>144</v>
      </c>
      <c r="C193" s="165">
        <v>0</v>
      </c>
      <c r="D193" s="99">
        <v>0</v>
      </c>
      <c r="E193" s="99">
        <v>0</v>
      </c>
      <c r="F193" s="99">
        <f t="shared" si="13"/>
        <v>0</v>
      </c>
      <c r="G193" s="72"/>
      <c r="H193" s="72"/>
    </row>
    <row r="194" spans="1:8" x14ac:dyDescent="0.2">
      <c r="A194" s="97" t="s">
        <v>145</v>
      </c>
      <c r="B194" s="98" t="s">
        <v>146</v>
      </c>
      <c r="C194" s="165">
        <v>0</v>
      </c>
      <c r="D194" s="99">
        <v>0</v>
      </c>
      <c r="E194" s="99">
        <v>0</v>
      </c>
      <c r="F194" s="99">
        <f t="shared" si="13"/>
        <v>0</v>
      </c>
      <c r="G194" s="72"/>
      <c r="H194" s="72"/>
    </row>
    <row r="195" spans="1:8" ht="22.5" x14ac:dyDescent="0.2">
      <c r="A195" s="94" t="s">
        <v>207</v>
      </c>
      <c r="B195" s="95" t="s">
        <v>208</v>
      </c>
      <c r="C195" s="164"/>
      <c r="D195" s="96">
        <v>0</v>
      </c>
      <c r="E195" s="96">
        <v>0</v>
      </c>
      <c r="F195" s="96">
        <f t="shared" si="13"/>
        <v>0</v>
      </c>
      <c r="G195" s="103"/>
      <c r="H195" s="103"/>
    </row>
    <row r="196" spans="1:8" x14ac:dyDescent="0.2">
      <c r="A196" s="97" t="s">
        <v>147</v>
      </c>
      <c r="B196" s="98" t="s">
        <v>148</v>
      </c>
      <c r="C196" s="165"/>
      <c r="D196" s="99">
        <v>0</v>
      </c>
      <c r="E196" s="99">
        <v>0</v>
      </c>
      <c r="F196" s="99">
        <f t="shared" si="13"/>
        <v>0</v>
      </c>
      <c r="G196" s="72"/>
      <c r="H196" s="72"/>
    </row>
    <row r="197" spans="1:8" x14ac:dyDescent="0.2">
      <c r="A197" s="97" t="s">
        <v>152</v>
      </c>
      <c r="B197" s="98" t="s">
        <v>153</v>
      </c>
      <c r="C197" s="165"/>
      <c r="D197" s="99">
        <v>0</v>
      </c>
      <c r="E197" s="99">
        <v>0</v>
      </c>
      <c r="F197" s="99">
        <f t="shared" si="13"/>
        <v>0</v>
      </c>
      <c r="G197" s="72"/>
      <c r="H197" s="72"/>
    </row>
    <row r="198" spans="1:8" x14ac:dyDescent="0.2">
      <c r="A198" s="88" t="s">
        <v>238</v>
      </c>
      <c r="B198" s="89" t="s">
        <v>239</v>
      </c>
      <c r="C198" s="162">
        <v>11227.5</v>
      </c>
      <c r="D198" s="90">
        <v>0</v>
      </c>
      <c r="E198" s="90">
        <v>0</v>
      </c>
      <c r="F198" s="90">
        <f t="shared" si="13"/>
        <v>0</v>
      </c>
      <c r="G198" s="101">
        <f t="shared" si="9"/>
        <v>0</v>
      </c>
      <c r="H198" s="101"/>
    </row>
    <row r="199" spans="1:8" x14ac:dyDescent="0.2">
      <c r="A199" s="91" t="s">
        <v>224</v>
      </c>
      <c r="B199" s="92" t="s">
        <v>225</v>
      </c>
      <c r="C199" s="163">
        <v>11227.5</v>
      </c>
      <c r="D199" s="93">
        <v>0</v>
      </c>
      <c r="E199" s="93">
        <v>0</v>
      </c>
      <c r="F199" s="93">
        <f t="shared" ref="F199:F231" si="14">D199-E199</f>
        <v>0</v>
      </c>
      <c r="G199" s="102">
        <f t="shared" si="9"/>
        <v>0</v>
      </c>
      <c r="H199" s="102"/>
    </row>
    <row r="200" spans="1:8" ht="22.5" x14ac:dyDescent="0.2">
      <c r="A200" s="94" t="s">
        <v>203</v>
      </c>
      <c r="B200" s="95" t="s">
        <v>204</v>
      </c>
      <c r="C200" s="164">
        <v>11227.5</v>
      </c>
      <c r="D200" s="96">
        <v>0</v>
      </c>
      <c r="E200" s="96">
        <v>0</v>
      </c>
      <c r="F200" s="96">
        <f t="shared" si="14"/>
        <v>0</v>
      </c>
      <c r="G200" s="103">
        <f t="shared" si="9"/>
        <v>0</v>
      </c>
      <c r="H200" s="103"/>
    </row>
    <row r="201" spans="1:8" x14ac:dyDescent="0.2">
      <c r="A201" s="97" t="s">
        <v>160</v>
      </c>
      <c r="B201" s="98" t="s">
        <v>161</v>
      </c>
      <c r="C201" s="165">
        <v>11227.5</v>
      </c>
      <c r="D201" s="99">
        <v>0</v>
      </c>
      <c r="E201" s="99">
        <v>0</v>
      </c>
      <c r="F201" s="99">
        <f t="shared" si="14"/>
        <v>0</v>
      </c>
      <c r="G201" s="72">
        <f t="shared" ref="G201:G207" si="15">E201/C201*100</f>
        <v>0</v>
      </c>
      <c r="H201" s="72"/>
    </row>
    <row r="202" spans="1:8" x14ac:dyDescent="0.2">
      <c r="A202" s="97" t="s">
        <v>172</v>
      </c>
      <c r="B202" s="98" t="s">
        <v>173</v>
      </c>
      <c r="C202" s="165">
        <v>11227.5</v>
      </c>
      <c r="D202" s="99">
        <v>0</v>
      </c>
      <c r="E202" s="99">
        <v>0</v>
      </c>
      <c r="F202" s="99">
        <f t="shared" si="14"/>
        <v>0</v>
      </c>
      <c r="G202" s="72">
        <f t="shared" si="15"/>
        <v>0</v>
      </c>
      <c r="H202" s="72"/>
    </row>
    <row r="203" spans="1:8" x14ac:dyDescent="0.2">
      <c r="A203" s="88" t="s">
        <v>193</v>
      </c>
      <c r="B203" s="89" t="s">
        <v>194</v>
      </c>
      <c r="C203" s="162">
        <v>327.02</v>
      </c>
      <c r="D203" s="90">
        <v>700</v>
      </c>
      <c r="E203" s="90">
        <v>169.43</v>
      </c>
      <c r="F203" s="90">
        <f t="shared" si="14"/>
        <v>530.56999999999994</v>
      </c>
      <c r="G203" s="101">
        <f t="shared" si="15"/>
        <v>51.810286832609634</v>
      </c>
      <c r="H203" s="101">
        <f t="shared" ref="H203:H231" si="16">E203/D203*100</f>
        <v>24.204285714285714</v>
      </c>
    </row>
    <row r="204" spans="1:8" x14ac:dyDescent="0.2">
      <c r="A204" s="91" t="s">
        <v>224</v>
      </c>
      <c r="B204" s="92" t="s">
        <v>225</v>
      </c>
      <c r="C204" s="163">
        <v>327.02</v>
      </c>
      <c r="D204" s="93">
        <v>700</v>
      </c>
      <c r="E204" s="93">
        <v>169.43</v>
      </c>
      <c r="F204" s="93">
        <f t="shared" si="14"/>
        <v>530.56999999999994</v>
      </c>
      <c r="G204" s="102">
        <f t="shared" si="15"/>
        <v>51.810286832609634</v>
      </c>
      <c r="H204" s="102">
        <f t="shared" si="16"/>
        <v>24.204285714285714</v>
      </c>
    </row>
    <row r="205" spans="1:8" ht="22.5" x14ac:dyDescent="0.2">
      <c r="A205" s="94" t="s">
        <v>209</v>
      </c>
      <c r="B205" s="95" t="s">
        <v>210</v>
      </c>
      <c r="C205" s="164">
        <v>327.02</v>
      </c>
      <c r="D205" s="96">
        <v>700</v>
      </c>
      <c r="E205" s="96">
        <v>169.43</v>
      </c>
      <c r="F205" s="96">
        <f t="shared" si="14"/>
        <v>530.56999999999994</v>
      </c>
      <c r="G205" s="103">
        <f t="shared" si="15"/>
        <v>51.810286832609634</v>
      </c>
      <c r="H205" s="103">
        <f t="shared" si="16"/>
        <v>24.204285714285714</v>
      </c>
    </row>
    <row r="206" spans="1:8" x14ac:dyDescent="0.2">
      <c r="A206" s="97" t="s">
        <v>74</v>
      </c>
      <c r="B206" s="98" t="s">
        <v>75</v>
      </c>
      <c r="C206" s="165">
        <v>327.02</v>
      </c>
      <c r="D206" s="99">
        <v>700</v>
      </c>
      <c r="E206" s="99">
        <v>169.43</v>
      </c>
      <c r="F206" s="99">
        <f t="shared" si="14"/>
        <v>530.56999999999994</v>
      </c>
      <c r="G206" s="72">
        <f t="shared" si="15"/>
        <v>51.810286832609634</v>
      </c>
      <c r="H206" s="72">
        <f t="shared" si="16"/>
        <v>24.204285714285714</v>
      </c>
    </row>
    <row r="207" spans="1:8" x14ac:dyDescent="0.2">
      <c r="A207" s="97" t="s">
        <v>90</v>
      </c>
      <c r="B207" s="98" t="s">
        <v>91</v>
      </c>
      <c r="C207" s="165">
        <v>327.02</v>
      </c>
      <c r="D207" s="99">
        <v>700</v>
      </c>
      <c r="E207" s="99">
        <v>169.43</v>
      </c>
      <c r="F207" s="99">
        <f t="shared" si="14"/>
        <v>530.56999999999994</v>
      </c>
      <c r="G207" s="72">
        <f t="shared" si="15"/>
        <v>51.810286832609634</v>
      </c>
      <c r="H207" s="72">
        <f t="shared" si="16"/>
        <v>24.204285714285714</v>
      </c>
    </row>
    <row r="208" spans="1:8" x14ac:dyDescent="0.2">
      <c r="A208" s="85" t="s">
        <v>231</v>
      </c>
      <c r="B208" s="86" t="s">
        <v>196</v>
      </c>
      <c r="C208" s="161">
        <v>0</v>
      </c>
      <c r="D208" s="87">
        <v>100</v>
      </c>
      <c r="E208" s="87">
        <v>31</v>
      </c>
      <c r="F208" s="87">
        <f t="shared" si="14"/>
        <v>69</v>
      </c>
      <c r="G208" s="100"/>
      <c r="H208" s="100">
        <f t="shared" si="16"/>
        <v>31</v>
      </c>
    </row>
    <row r="209" spans="1:8" x14ac:dyDescent="0.2">
      <c r="A209" s="88" t="s">
        <v>195</v>
      </c>
      <c r="B209" s="89" t="s">
        <v>196</v>
      </c>
      <c r="C209" s="162">
        <v>0</v>
      </c>
      <c r="D209" s="90">
        <v>100</v>
      </c>
      <c r="E209" s="90">
        <v>31</v>
      </c>
      <c r="F209" s="90">
        <f t="shared" si="14"/>
        <v>69</v>
      </c>
      <c r="G209" s="101"/>
      <c r="H209" s="101">
        <f t="shared" si="16"/>
        <v>31</v>
      </c>
    </row>
    <row r="210" spans="1:8" x14ac:dyDescent="0.2">
      <c r="A210" s="91" t="s">
        <v>224</v>
      </c>
      <c r="B210" s="92" t="s">
        <v>225</v>
      </c>
      <c r="C210" s="163">
        <v>0</v>
      </c>
      <c r="D210" s="93">
        <v>100</v>
      </c>
      <c r="E210" s="93">
        <v>31</v>
      </c>
      <c r="F210" s="93">
        <f t="shared" si="14"/>
        <v>69</v>
      </c>
      <c r="G210" s="102"/>
      <c r="H210" s="102">
        <f t="shared" si="16"/>
        <v>31</v>
      </c>
    </row>
    <row r="211" spans="1:8" ht="22.5" x14ac:dyDescent="0.2">
      <c r="A211" s="94" t="s">
        <v>205</v>
      </c>
      <c r="B211" s="95" t="s">
        <v>206</v>
      </c>
      <c r="C211" s="164">
        <v>0</v>
      </c>
      <c r="D211" s="96">
        <v>100</v>
      </c>
      <c r="E211" s="96">
        <v>31</v>
      </c>
      <c r="F211" s="96">
        <f t="shared" si="14"/>
        <v>69</v>
      </c>
      <c r="G211" s="103"/>
      <c r="H211" s="103">
        <f t="shared" si="16"/>
        <v>31</v>
      </c>
    </row>
    <row r="212" spans="1:8" x14ac:dyDescent="0.2">
      <c r="A212" s="97" t="s">
        <v>74</v>
      </c>
      <c r="B212" s="98" t="s">
        <v>75</v>
      </c>
      <c r="C212" s="165">
        <v>0</v>
      </c>
      <c r="D212" s="99">
        <v>100</v>
      </c>
      <c r="E212" s="99">
        <v>31</v>
      </c>
      <c r="F212" s="99">
        <f t="shared" si="14"/>
        <v>69</v>
      </c>
      <c r="G212" s="72"/>
      <c r="H212" s="72">
        <f t="shared" si="16"/>
        <v>31</v>
      </c>
    </row>
    <row r="213" spans="1:8" x14ac:dyDescent="0.2">
      <c r="A213" s="97" t="s">
        <v>78</v>
      </c>
      <c r="B213" s="98" t="s">
        <v>79</v>
      </c>
      <c r="C213" s="165">
        <v>0</v>
      </c>
      <c r="D213" s="99">
        <v>0</v>
      </c>
      <c r="E213" s="99">
        <v>0</v>
      </c>
      <c r="F213" s="99">
        <f t="shared" si="14"/>
        <v>0</v>
      </c>
      <c r="G213" s="72"/>
      <c r="H213" s="72"/>
    </row>
    <row r="214" spans="1:8" x14ac:dyDescent="0.2">
      <c r="A214" s="97" t="s">
        <v>82</v>
      </c>
      <c r="B214" s="98" t="s">
        <v>83</v>
      </c>
      <c r="C214" s="165">
        <v>0</v>
      </c>
      <c r="D214" s="99">
        <v>0</v>
      </c>
      <c r="E214" s="99">
        <v>0</v>
      </c>
      <c r="F214" s="99">
        <f t="shared" si="14"/>
        <v>0</v>
      </c>
      <c r="G214" s="72"/>
      <c r="H214" s="72"/>
    </row>
    <row r="215" spans="1:8" x14ac:dyDescent="0.2">
      <c r="A215" s="97" t="s">
        <v>84</v>
      </c>
      <c r="B215" s="98" t="s">
        <v>85</v>
      </c>
      <c r="C215" s="165">
        <v>0</v>
      </c>
      <c r="D215" s="99">
        <v>0</v>
      </c>
      <c r="E215" s="99">
        <v>0</v>
      </c>
      <c r="F215" s="99">
        <f t="shared" si="14"/>
        <v>0</v>
      </c>
      <c r="G215" s="72"/>
      <c r="H215" s="72"/>
    </row>
    <row r="216" spans="1:8" x14ac:dyDescent="0.2">
      <c r="A216" s="97" t="s">
        <v>88</v>
      </c>
      <c r="B216" s="98" t="s">
        <v>89</v>
      </c>
      <c r="C216" s="165">
        <v>0</v>
      </c>
      <c r="D216" s="99">
        <v>0</v>
      </c>
      <c r="E216" s="99">
        <v>0</v>
      </c>
      <c r="F216" s="99">
        <f t="shared" si="14"/>
        <v>0</v>
      </c>
      <c r="G216" s="72"/>
      <c r="H216" s="72"/>
    </row>
    <row r="217" spans="1:8" x14ac:dyDescent="0.2">
      <c r="A217" s="97" t="s">
        <v>90</v>
      </c>
      <c r="B217" s="98" t="s">
        <v>91</v>
      </c>
      <c r="C217" s="165">
        <v>0</v>
      </c>
      <c r="D217" s="99">
        <v>0</v>
      </c>
      <c r="E217" s="99">
        <v>0</v>
      </c>
      <c r="F217" s="99">
        <f t="shared" si="14"/>
        <v>0</v>
      </c>
      <c r="G217" s="72"/>
      <c r="H217" s="72"/>
    </row>
    <row r="218" spans="1:8" x14ac:dyDescent="0.2">
      <c r="A218" s="97" t="s">
        <v>94</v>
      </c>
      <c r="B218" s="98" t="s">
        <v>95</v>
      </c>
      <c r="C218" s="165">
        <v>0</v>
      </c>
      <c r="D218" s="99">
        <v>0</v>
      </c>
      <c r="E218" s="99">
        <v>0</v>
      </c>
      <c r="F218" s="99">
        <f t="shared" si="14"/>
        <v>0</v>
      </c>
      <c r="G218" s="72"/>
      <c r="H218" s="72"/>
    </row>
    <row r="219" spans="1:8" x14ac:dyDescent="0.2">
      <c r="A219" s="97" t="s">
        <v>96</v>
      </c>
      <c r="B219" s="98" t="s">
        <v>256</v>
      </c>
      <c r="C219" s="165">
        <v>0</v>
      </c>
      <c r="D219" s="99">
        <v>0</v>
      </c>
      <c r="E219" s="99">
        <v>0</v>
      </c>
      <c r="F219" s="99">
        <f t="shared" si="14"/>
        <v>0</v>
      </c>
      <c r="G219" s="72"/>
      <c r="H219" s="72"/>
    </row>
    <row r="220" spans="1:8" x14ac:dyDescent="0.2">
      <c r="A220" s="97" t="s">
        <v>98</v>
      </c>
      <c r="B220" s="98" t="s">
        <v>99</v>
      </c>
      <c r="C220" s="165">
        <v>0</v>
      </c>
      <c r="D220" s="99">
        <v>0</v>
      </c>
      <c r="E220" s="99">
        <v>0</v>
      </c>
      <c r="F220" s="99">
        <f t="shared" si="14"/>
        <v>0</v>
      </c>
      <c r="G220" s="72"/>
      <c r="H220" s="72"/>
    </row>
    <row r="221" spans="1:8" x14ac:dyDescent="0.2">
      <c r="A221" s="97" t="s">
        <v>102</v>
      </c>
      <c r="B221" s="98" t="s">
        <v>257</v>
      </c>
      <c r="C221" s="165">
        <v>0</v>
      </c>
      <c r="D221" s="99">
        <v>0</v>
      </c>
      <c r="E221" s="99">
        <v>0</v>
      </c>
      <c r="F221" s="99">
        <f t="shared" si="14"/>
        <v>0</v>
      </c>
      <c r="G221" s="72"/>
      <c r="H221" s="72"/>
    </row>
    <row r="222" spans="1:8" x14ac:dyDescent="0.2">
      <c r="A222" s="97" t="s">
        <v>104</v>
      </c>
      <c r="B222" s="98" t="s">
        <v>258</v>
      </c>
      <c r="C222" s="165">
        <v>0</v>
      </c>
      <c r="D222" s="99">
        <v>0</v>
      </c>
      <c r="E222" s="99">
        <v>0</v>
      </c>
      <c r="F222" s="99">
        <f t="shared" si="14"/>
        <v>0</v>
      </c>
      <c r="G222" s="72"/>
      <c r="H222" s="72"/>
    </row>
    <row r="223" spans="1:8" x14ac:dyDescent="0.2">
      <c r="A223" s="97" t="s">
        <v>106</v>
      </c>
      <c r="B223" s="98" t="s">
        <v>107</v>
      </c>
      <c r="C223" s="165">
        <v>0</v>
      </c>
      <c r="D223" s="99">
        <v>0</v>
      </c>
      <c r="E223" s="99">
        <v>0</v>
      </c>
      <c r="F223" s="99">
        <f t="shared" si="14"/>
        <v>0</v>
      </c>
      <c r="G223" s="72"/>
      <c r="H223" s="72"/>
    </row>
    <row r="224" spans="1:8" x14ac:dyDescent="0.2">
      <c r="A224" s="97" t="s">
        <v>110</v>
      </c>
      <c r="B224" s="98" t="s">
        <v>111</v>
      </c>
      <c r="C224" s="165">
        <v>0</v>
      </c>
      <c r="D224" s="99">
        <v>0</v>
      </c>
      <c r="E224" s="99">
        <v>0</v>
      </c>
      <c r="F224" s="99">
        <f t="shared" si="14"/>
        <v>0</v>
      </c>
      <c r="G224" s="72"/>
      <c r="H224" s="72"/>
    </row>
    <row r="225" spans="1:8" x14ac:dyDescent="0.2">
      <c r="A225" s="97" t="s">
        <v>114</v>
      </c>
      <c r="B225" s="98" t="s">
        <v>115</v>
      </c>
      <c r="C225" s="165">
        <v>0</v>
      </c>
      <c r="D225" s="99">
        <v>0</v>
      </c>
      <c r="E225" s="99">
        <v>0</v>
      </c>
      <c r="F225" s="99">
        <f t="shared" si="14"/>
        <v>0</v>
      </c>
      <c r="G225" s="72"/>
      <c r="H225" s="72"/>
    </row>
    <row r="226" spans="1:8" x14ac:dyDescent="0.2">
      <c r="A226" s="97" t="s">
        <v>116</v>
      </c>
      <c r="B226" s="98" t="s">
        <v>117</v>
      </c>
      <c r="C226" s="165">
        <v>0</v>
      </c>
      <c r="D226" s="99">
        <v>0</v>
      </c>
      <c r="E226" s="99">
        <v>0</v>
      </c>
      <c r="F226" s="99">
        <f t="shared" si="14"/>
        <v>0</v>
      </c>
      <c r="G226" s="72"/>
      <c r="H226" s="72"/>
    </row>
    <row r="227" spans="1:8" x14ac:dyDescent="0.2">
      <c r="A227" s="97" t="s">
        <v>118</v>
      </c>
      <c r="B227" s="98" t="s">
        <v>119</v>
      </c>
      <c r="C227" s="165">
        <v>0</v>
      </c>
      <c r="D227" s="99">
        <v>50</v>
      </c>
      <c r="E227" s="99">
        <v>0</v>
      </c>
      <c r="F227" s="99">
        <f t="shared" si="14"/>
        <v>50</v>
      </c>
      <c r="G227" s="72"/>
      <c r="H227" s="72">
        <f t="shared" si="16"/>
        <v>0</v>
      </c>
    </row>
    <row r="228" spans="1:8" x14ac:dyDescent="0.2">
      <c r="A228" s="97" t="s">
        <v>126</v>
      </c>
      <c r="B228" s="98" t="s">
        <v>127</v>
      </c>
      <c r="C228" s="165">
        <v>0</v>
      </c>
      <c r="D228" s="99">
        <v>0</v>
      </c>
      <c r="E228" s="99">
        <v>0</v>
      </c>
      <c r="F228" s="99">
        <f t="shared" si="14"/>
        <v>0</v>
      </c>
      <c r="G228" s="72"/>
      <c r="H228" s="72"/>
    </row>
    <row r="229" spans="1:8" x14ac:dyDescent="0.2">
      <c r="A229" s="97" t="s">
        <v>128</v>
      </c>
      <c r="B229" s="98" t="s">
        <v>129</v>
      </c>
      <c r="C229" s="165">
        <v>0</v>
      </c>
      <c r="D229" s="99">
        <v>0</v>
      </c>
      <c r="E229" s="99">
        <v>0</v>
      </c>
      <c r="F229" s="99">
        <f t="shared" si="14"/>
        <v>0</v>
      </c>
      <c r="G229" s="72"/>
      <c r="H229" s="72"/>
    </row>
    <row r="230" spans="1:8" x14ac:dyDescent="0.2">
      <c r="A230" s="97" t="s">
        <v>130</v>
      </c>
      <c r="B230" s="98" t="s">
        <v>131</v>
      </c>
      <c r="C230" s="165">
        <v>0</v>
      </c>
      <c r="D230" s="99">
        <v>0</v>
      </c>
      <c r="E230" s="99">
        <v>0</v>
      </c>
      <c r="F230" s="99">
        <f t="shared" si="14"/>
        <v>0</v>
      </c>
      <c r="G230" s="72"/>
      <c r="H230" s="72"/>
    </row>
    <row r="231" spans="1:8" x14ac:dyDescent="0.2">
      <c r="A231" s="97" t="s">
        <v>134</v>
      </c>
      <c r="B231" s="98" t="s">
        <v>121</v>
      </c>
      <c r="C231" s="165">
        <v>0</v>
      </c>
      <c r="D231" s="99">
        <v>50</v>
      </c>
      <c r="E231" s="99">
        <v>31</v>
      </c>
      <c r="F231" s="99">
        <f t="shared" si="14"/>
        <v>19</v>
      </c>
      <c r="G231" s="72"/>
      <c r="H231" s="72">
        <f t="shared" si="16"/>
        <v>62</v>
      </c>
    </row>
  </sheetData>
  <mergeCells count="4">
    <mergeCell ref="A1:B1"/>
    <mergeCell ref="A2:B2"/>
    <mergeCell ref="A3:B3"/>
    <mergeCell ref="A5:H5"/>
  </mergeCells>
  <phoneticPr fontId="6" type="noConversion"/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A16:A231" numberStoredAsText="1"/>
    <ignoredError sqref="F8:F232 G8:G16 G232 H8:H17" unlockedFormula="1"/>
    <ignoredError sqref="H20:H28 G21:G28 H30 G32 H32:H40 G34:G40 H42:H43 G42:G43 H45:H50 G45:G50 H52:H58 G52:G55 G57:G58 H61:H67 G61:G63 G66:G67 H69:H70 G69:G70 H72:H95 G72:G75 G78 G82:G83 G86 G93:G94 G96 H97:H102 G100 G105:G106 H105:H137 G110 G112:G119 G121:G129 G132:G133 G135:G137 H139:H143 G139 G141:G143 H145:H151 G148:G152 H155:H157 G155 G158:G160 H159 H161:H162 G162 H165:H166 G165:G166 G169 H177:H187 G173:G174 G177:G182 G184:G187 H190 G190 H203:H212 G198:G207 H227 H231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Opći dio - sažetak</vt:lpstr>
      <vt:lpstr>Prihodi prema ekonomskoj klas</vt:lpstr>
      <vt:lpstr>Rashodi prema ekonomskoj klasif</vt:lpstr>
      <vt:lpstr>Prihodi prema izvorima financir</vt:lpstr>
      <vt:lpstr>Rashodi prema izvorima financir</vt:lpstr>
      <vt:lpstr>Rashodi prema funcijskoj klas</vt:lpstr>
      <vt:lpstr>Posebni dio godišnjeg izvje</vt:lpstr>
      <vt:lpstr>Obrazloženje - Opći dio</vt:lpstr>
      <vt:lpstr>Obrazloženje - Posebni dio</vt:lpstr>
      <vt:lpstr>'Rashodi prema funcijskoj klas'!Ispis_naslova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2024-04-10T10:58:11Z</dcterms:created>
  <dcterms:modified xsi:type="dcterms:W3CDTF">2025-08-07T09:59:43Z</dcterms:modified>
</cp:coreProperties>
</file>