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G:\Moj disk\UČENIČKI DOM ANTE BRUNE BUŠIĆA - DAVOR\FINANCIJSKI IZVJEŠTAJI\2025\01-12-2025\"/>
    </mc:Choice>
  </mc:AlternateContent>
  <xr:revisionPtr revIDLastSave="0" documentId="13_ncr:1_{E74C4351-A758-4F62-8FC5-F66EF7C4A4B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E312" i="9" s="1"/>
  <c r="B312" i="9" s="1"/>
  <c r="F312" i="9"/>
  <c r="H311" i="9"/>
  <c r="G311" i="9"/>
  <c r="F311" i="9"/>
  <c r="F310" i="9"/>
  <c r="F309" i="9"/>
  <c r="F308" i="9"/>
  <c r="H307" i="9"/>
  <c r="G307" i="9"/>
  <c r="F307" i="9"/>
  <c r="F306" i="9"/>
  <c r="H305" i="9"/>
  <c r="E305" i="9" s="1"/>
  <c r="B305" i="9" s="1"/>
  <c r="G305" i="9"/>
  <c r="F305" i="9"/>
  <c r="H304" i="9"/>
  <c r="G304" i="9"/>
  <c r="F304" i="9"/>
  <c r="H303" i="9"/>
  <c r="G303" i="9"/>
  <c r="F303" i="9"/>
  <c r="F302" i="9"/>
  <c r="F298" i="9" s="1"/>
  <c r="F301" i="9"/>
  <c r="F300" i="9"/>
  <c r="F299" i="9"/>
  <c r="F297" i="9"/>
  <c r="L296" i="9"/>
  <c r="F296" i="9" s="1"/>
  <c r="H296" i="9"/>
  <c r="F295" i="9"/>
  <c r="I294" i="9"/>
  <c r="E294" i="9" s="1"/>
  <c r="B294" i="9" s="1"/>
  <c r="H294" i="9"/>
  <c r="F294" i="9"/>
  <c r="E293" i="9"/>
  <c r="M292" i="9"/>
  <c r="F292" i="9" s="1"/>
  <c r="B292" i="9" s="1"/>
  <c r="L292" i="9"/>
  <c r="E292" i="9"/>
  <c r="M291" i="9"/>
  <c r="L291" i="9"/>
  <c r="F291" i="9" s="1"/>
  <c r="E291" i="9"/>
  <c r="B291" i="9" s="1"/>
  <c r="M290" i="9"/>
  <c r="L290" i="9"/>
  <c r="F290" i="9"/>
  <c r="E290" i="9"/>
  <c r="B290" i="9" s="1"/>
  <c r="M289" i="9"/>
  <c r="L289" i="9"/>
  <c r="F289" i="9" s="1"/>
  <c r="E289" i="9"/>
  <c r="M288" i="9"/>
  <c r="L288" i="9"/>
  <c r="F288" i="9" s="1"/>
  <c r="B288" i="9" s="1"/>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M282" i="9"/>
  <c r="L282" i="9"/>
  <c r="F282" i="9"/>
  <c r="E282" i="9"/>
  <c r="B282" i="9" s="1"/>
  <c r="M281" i="9"/>
  <c r="L281" i="9"/>
  <c r="F281" i="9" s="1"/>
  <c r="E281" i="9"/>
  <c r="B281" i="9" s="1"/>
  <c r="M280" i="9"/>
  <c r="L280" i="9"/>
  <c r="F280" i="9" s="1"/>
  <c r="B280" i="9" s="1"/>
  <c r="E280" i="9"/>
  <c r="M279" i="9"/>
  <c r="L279" i="9"/>
  <c r="F279" i="9" s="1"/>
  <c r="E279" i="9"/>
  <c r="M278" i="9"/>
  <c r="L278" i="9"/>
  <c r="F278" i="9"/>
  <c r="B278" i="9" s="1"/>
  <c r="E278" i="9"/>
  <c r="M277" i="9"/>
  <c r="L277" i="9"/>
  <c r="F277" i="9" s="1"/>
  <c r="E277" i="9"/>
  <c r="B277" i="9" s="1"/>
  <c r="M276" i="9"/>
  <c r="F276" i="9" s="1"/>
  <c r="B276" i="9" s="1"/>
  <c r="L276" i="9"/>
  <c r="E276" i="9"/>
  <c r="M275" i="9"/>
  <c r="L275" i="9"/>
  <c r="F275" i="9" s="1"/>
  <c r="E275" i="9"/>
  <c r="B275" i="9" s="1"/>
  <c r="M274" i="9"/>
  <c r="L274" i="9"/>
  <c r="F274" i="9"/>
  <c r="E274" i="9"/>
  <c r="B274" i="9" s="1"/>
  <c r="M273" i="9"/>
  <c r="L273" i="9"/>
  <c r="F273" i="9" s="1"/>
  <c r="B273" i="9" s="1"/>
  <c r="E273" i="9"/>
  <c r="M272" i="9"/>
  <c r="L272" i="9"/>
  <c r="F272" i="9" s="1"/>
  <c r="B272" i="9" s="1"/>
  <c r="E272" i="9"/>
  <c r="M271" i="9"/>
  <c r="F271" i="9" s="1"/>
  <c r="L271" i="9"/>
  <c r="E271" i="9"/>
  <c r="B271" i="9" s="1"/>
  <c r="M270" i="9"/>
  <c r="L270" i="9"/>
  <c r="F270" i="9"/>
  <c r="E270" i="9"/>
  <c r="B270" i="9" s="1"/>
  <c r="M269" i="9"/>
  <c r="L269" i="9"/>
  <c r="F269" i="9" s="1"/>
  <c r="E269" i="9"/>
  <c r="B269" i="9" s="1"/>
  <c r="M268" i="9"/>
  <c r="L268" i="9"/>
  <c r="F268" i="9" s="1"/>
  <c r="B268" i="9" s="1"/>
  <c r="E268" i="9"/>
  <c r="M267" i="9"/>
  <c r="L267" i="9"/>
  <c r="F267" i="9" s="1"/>
  <c r="E267" i="9"/>
  <c r="B267" i="9" s="1"/>
  <c r="M266" i="9"/>
  <c r="L266" i="9"/>
  <c r="F266" i="9"/>
  <c r="E266" i="9"/>
  <c r="B266" i="9" s="1"/>
  <c r="M265" i="9"/>
  <c r="L265" i="9"/>
  <c r="F265" i="9" s="1"/>
  <c r="B265" i="9" s="1"/>
  <c r="E265" i="9"/>
  <c r="M264" i="9"/>
  <c r="L264" i="9"/>
  <c r="F264" i="9" s="1"/>
  <c r="B264" i="9" s="1"/>
  <c r="E264" i="9"/>
  <c r="M263" i="9"/>
  <c r="F263" i="9" s="1"/>
  <c r="L263" i="9"/>
  <c r="E263" i="9"/>
  <c r="M262" i="9"/>
  <c r="L262" i="9"/>
  <c r="F262" i="9"/>
  <c r="E262" i="9"/>
  <c r="B262" i="9" s="1"/>
  <c r="M261" i="9"/>
  <c r="L261" i="9"/>
  <c r="F261" i="9" s="1"/>
  <c r="E261" i="9"/>
  <c r="M260" i="9"/>
  <c r="L260" i="9"/>
  <c r="F260" i="9" s="1"/>
  <c r="B260" i="9" s="1"/>
  <c r="E260" i="9"/>
  <c r="M259" i="9"/>
  <c r="L259" i="9"/>
  <c r="F259" i="9" s="1"/>
  <c r="E259" i="9"/>
  <c r="B259" i="9" s="1"/>
  <c r="M258" i="9"/>
  <c r="L258" i="9"/>
  <c r="F258" i="9"/>
  <c r="E258" i="9"/>
  <c r="B258" i="9" s="1"/>
  <c r="M257" i="9"/>
  <c r="L257" i="9"/>
  <c r="F257" i="9" s="1"/>
  <c r="B257" i="9" s="1"/>
  <c r="E257" i="9"/>
  <c r="M256" i="9"/>
  <c r="L256" i="9"/>
  <c r="F256" i="9" s="1"/>
  <c r="B256" i="9" s="1"/>
  <c r="E256" i="9"/>
  <c r="M255" i="9"/>
  <c r="F255" i="9" s="1"/>
  <c r="L255" i="9"/>
  <c r="E255" i="9"/>
  <c r="M254" i="9"/>
  <c r="L254" i="9"/>
  <c r="F254" i="9"/>
  <c r="E254" i="9"/>
  <c r="B254" i="9" s="1"/>
  <c r="M253" i="9"/>
  <c r="L253" i="9"/>
  <c r="F253" i="9" s="1"/>
  <c r="E253" i="9"/>
  <c r="B253" i="9" s="1"/>
  <c r="M252" i="9"/>
  <c r="L252" i="9"/>
  <c r="F252" i="9" s="1"/>
  <c r="B252" i="9" s="1"/>
  <c r="E252" i="9"/>
  <c r="M251" i="9"/>
  <c r="L251" i="9"/>
  <c r="F251" i="9" s="1"/>
  <c r="E251" i="9"/>
  <c r="M250" i="9"/>
  <c r="L250" i="9"/>
  <c r="F250" i="9"/>
  <c r="E250" i="9"/>
  <c r="B250" i="9" s="1"/>
  <c r="M249" i="9"/>
  <c r="L249" i="9"/>
  <c r="F249" i="9" s="1"/>
  <c r="B249" i="9" s="1"/>
  <c r="E249" i="9"/>
  <c r="M248" i="9"/>
  <c r="L248" i="9"/>
  <c r="F248" i="9" s="1"/>
  <c r="B248" i="9" s="1"/>
  <c r="E248" i="9"/>
  <c r="M247" i="9"/>
  <c r="F247" i="9" s="1"/>
  <c r="L247" i="9"/>
  <c r="E247" i="9"/>
  <c r="B247" i="9" s="1"/>
  <c r="M246" i="9"/>
  <c r="L246" i="9"/>
  <c r="F246" i="9"/>
  <c r="E246" i="9"/>
  <c r="B246" i="9" s="1"/>
  <c r="M245" i="9"/>
  <c r="L245" i="9"/>
  <c r="F245" i="9" s="1"/>
  <c r="E245" i="9"/>
  <c r="B245" i="9" s="1"/>
  <c r="M244" i="9"/>
  <c r="L244" i="9"/>
  <c r="F244" i="9" s="1"/>
  <c r="B244" i="9" s="1"/>
  <c r="E244" i="9"/>
  <c r="M243" i="9"/>
  <c r="L243" i="9"/>
  <c r="F243" i="9" s="1"/>
  <c r="E243" i="9"/>
  <c r="B243" i="9" s="1"/>
  <c r="M242" i="9"/>
  <c r="L242" i="9"/>
  <c r="F242" i="9"/>
  <c r="E242" i="9"/>
  <c r="B242" i="9" s="1"/>
  <c r="M241" i="9"/>
  <c r="L241" i="9"/>
  <c r="F241" i="9" s="1"/>
  <c r="B241" i="9" s="1"/>
  <c r="E241" i="9"/>
  <c r="M240" i="9"/>
  <c r="L240" i="9"/>
  <c r="F240" i="9" s="1"/>
  <c r="B240" i="9" s="1"/>
  <c r="E240" i="9"/>
  <c r="M239" i="9"/>
  <c r="F239" i="9" s="1"/>
  <c r="L239" i="9"/>
  <c r="E239" i="9"/>
  <c r="B239" i="9" s="1"/>
  <c r="M238" i="9"/>
  <c r="L238" i="9"/>
  <c r="F238" i="9"/>
  <c r="E238" i="9"/>
  <c r="B238" i="9" s="1"/>
  <c r="M237" i="9"/>
  <c r="L237" i="9"/>
  <c r="F237" i="9" s="1"/>
  <c r="E237" i="9"/>
  <c r="B237" i="9" s="1"/>
  <c r="M236" i="9"/>
  <c r="L236" i="9"/>
  <c r="F236" i="9" s="1"/>
  <c r="B236" i="9" s="1"/>
  <c r="E236" i="9"/>
  <c r="M235" i="9"/>
  <c r="L235" i="9"/>
  <c r="F235" i="9" s="1"/>
  <c r="E235" i="9"/>
  <c r="B235" i="9" s="1"/>
  <c r="M234" i="9"/>
  <c r="L234" i="9"/>
  <c r="F234" i="9"/>
  <c r="E234" i="9"/>
  <c r="B234" i="9" s="1"/>
  <c r="M233" i="9"/>
  <c r="L233" i="9"/>
  <c r="F233" i="9" s="1"/>
  <c r="B233" i="9" s="1"/>
  <c r="E233" i="9"/>
  <c r="M232" i="9"/>
  <c r="L232" i="9"/>
  <c r="F232" i="9" s="1"/>
  <c r="B232" i="9" s="1"/>
  <c r="E232" i="9"/>
  <c r="M231" i="9"/>
  <c r="F231" i="9" s="1"/>
  <c r="L231" i="9"/>
  <c r="E231" i="9"/>
  <c r="M230" i="9"/>
  <c r="L230" i="9"/>
  <c r="F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B121" i="9" s="1"/>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E57" i="9" s="1"/>
  <c r="B57" i="9" s="1"/>
  <c r="G57" i="9"/>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E51" i="9" s="1"/>
  <c r="B51" i="9" s="1"/>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E43" i="9" s="1"/>
  <c r="B43" i="9" s="1"/>
  <c r="F43" i="9"/>
  <c r="H42" i="9"/>
  <c r="G42" i="9"/>
  <c r="F42" i="9"/>
  <c r="E42" i="9"/>
  <c r="B42" i="9" s="1"/>
  <c r="H41" i="9"/>
  <c r="E41" i="9" s="1"/>
  <c r="B41" i="9" s="1"/>
  <c r="G41" i="9"/>
  <c r="F41" i="9"/>
  <c r="H40" i="9"/>
  <c r="G40" i="9"/>
  <c r="E40" i="9" s="1"/>
  <c r="B40" i="9" s="1"/>
  <c r="F40" i="9"/>
  <c r="H39" i="9"/>
  <c r="E39" i="9" s="1"/>
  <c r="B39" i="9" s="1"/>
  <c r="G39" i="9"/>
  <c r="F39" i="9"/>
  <c r="H38" i="9"/>
  <c r="G38" i="9"/>
  <c r="F38" i="9"/>
  <c r="E38" i="9"/>
  <c r="B38" i="9" s="1"/>
  <c r="H37" i="9"/>
  <c r="G37" i="9"/>
  <c r="F37" i="9"/>
  <c r="H36" i="9"/>
  <c r="G36" i="9"/>
  <c r="F36" i="9"/>
  <c r="H35" i="9"/>
  <c r="G35" i="9"/>
  <c r="E35" i="9" s="1"/>
  <c r="B35" i="9" s="1"/>
  <c r="F35" i="9"/>
  <c r="H34" i="9"/>
  <c r="G34" i="9"/>
  <c r="F34" i="9"/>
  <c r="E34" i="9"/>
  <c r="B34" i="9" s="1"/>
  <c r="H33" i="9"/>
  <c r="E33" i="9" s="1"/>
  <c r="B33" i="9" s="1"/>
  <c r="G33" i="9"/>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H3" i="9"/>
  <c r="G3" i="9"/>
  <c r="D104" i="8"/>
  <c r="C1681" i="1" s="1"/>
  <c r="H1681" i="1" s="1"/>
  <c r="D97" i="8"/>
  <c r="D92" i="8"/>
  <c r="D87" i="8"/>
  <c r="D82" i="8"/>
  <c r="D77" i="8"/>
  <c r="D72" i="8"/>
  <c r="C1649" i="1" s="1"/>
  <c r="H1649" i="1" s="1"/>
  <c r="D67" i="8"/>
  <c r="D62" i="8"/>
  <c r="D57" i="8"/>
  <c r="D52" i="8"/>
  <c r="D46" i="8"/>
  <c r="D37" i="8"/>
  <c r="C1614" i="1" s="1"/>
  <c r="H1614" i="1" s="1"/>
  <c r="D27" i="8"/>
  <c r="D25" i="8" s="1"/>
  <c r="C1602" i="1" s="1"/>
  <c r="H1602" i="1" s="1"/>
  <c r="D18" i="8"/>
  <c r="D8" i="8"/>
  <c r="D6" i="8" s="1"/>
  <c r="C1583" i="1" s="1"/>
  <c r="H1583" i="1" s="1"/>
  <c r="E44" i="7"/>
  <c r="D44" i="7"/>
  <c r="E39" i="7"/>
  <c r="E38" i="7" s="1"/>
  <c r="D39" i="7"/>
  <c r="D38" i="7" s="1"/>
  <c r="E30" i="7"/>
  <c r="D30" i="7"/>
  <c r="E23" i="7"/>
  <c r="E22" i="7" s="1"/>
  <c r="D23" i="7"/>
  <c r="D22" i="7" s="1"/>
  <c r="E14" i="7"/>
  <c r="D14" i="7"/>
  <c r="E7" i="7"/>
  <c r="D7" i="7"/>
  <c r="D6" i="7" s="1"/>
  <c r="E6" i="7"/>
  <c r="D1539" i="1"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1485" i="1" s="1"/>
  <c r="D89" i="6"/>
  <c r="F89"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1431" i="1" s="1"/>
  <c r="D35" i="6"/>
  <c r="F35" i="6" s="1"/>
  <c r="F34" i="6"/>
  <c r="F33" i="6"/>
  <c r="F32" i="6"/>
  <c r="F31" i="6"/>
  <c r="F30" i="6"/>
  <c r="F29" i="6"/>
  <c r="E28" i="6"/>
  <c r="D28" i="6"/>
  <c r="F28" i="6" s="1"/>
  <c r="F27" i="6"/>
  <c r="F26" i="6"/>
  <c r="F25" i="6"/>
  <c r="F24" i="6"/>
  <c r="F23" i="6"/>
  <c r="E22" i="6"/>
  <c r="D22" i="6"/>
  <c r="F21" i="6"/>
  <c r="F20" i="6"/>
  <c r="F19" i="6"/>
  <c r="F18" i="6"/>
  <c r="F17" i="6"/>
  <c r="F16" i="6"/>
  <c r="F15" i="6"/>
  <c r="F14" i="6"/>
  <c r="E13" i="6"/>
  <c r="D13" i="6"/>
  <c r="F13" i="6" s="1"/>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E12" i="5"/>
  <c r="E7"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E629" i="4" s="1"/>
  <c r="D633" i="4"/>
  <c r="F633" i="4" s="1"/>
  <c r="F632" i="4"/>
  <c r="F631" i="4"/>
  <c r="E630" i="4"/>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E584" i="4" s="1"/>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1" i="4"/>
  <c r="F500" i="4"/>
  <c r="F499" i="4"/>
  <c r="F498" i="4"/>
  <c r="E497" i="4"/>
  <c r="D497" i="4"/>
  <c r="F497" i="4" s="1"/>
  <c r="F496" i="4"/>
  <c r="F495" i="4"/>
  <c r="F494" i="4"/>
  <c r="F493" i="4"/>
  <c r="E492" i="4"/>
  <c r="D492" i="4"/>
  <c r="F492" i="4" s="1"/>
  <c r="F490" i="4"/>
  <c r="F489" i="4"/>
  <c r="E488" i="4"/>
  <c r="E479" i="4" s="1"/>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E466" i="4" s="1"/>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E427" i="4"/>
  <c r="D427" i="4"/>
  <c r="E426" i="4"/>
  <c r="D426" i="4"/>
  <c r="F421" i="4"/>
  <c r="F420" i="4"/>
  <c r="F419" i="4"/>
  <c r="F416" i="4"/>
  <c r="F415" i="4"/>
  <c r="F414" i="4"/>
  <c r="F413" i="4"/>
  <c r="E412" i="4"/>
  <c r="D412" i="4"/>
  <c r="F412" i="4" s="1"/>
  <c r="F411" i="4"/>
  <c r="E410" i="4"/>
  <c r="D410" i="4"/>
  <c r="F410" i="4" s="1"/>
  <c r="F409" i="4"/>
  <c r="F408" i="4"/>
  <c r="E407" i="4"/>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E361" i="4" s="1"/>
  <c r="D362" i="4"/>
  <c r="F359" i="4"/>
  <c r="E358" i="4"/>
  <c r="D358" i="4"/>
  <c r="F358" i="4" s="1"/>
  <c r="F357" i="4"/>
  <c r="F356" i="4"/>
  <c r="E355" i="4"/>
  <c r="D355" i="4"/>
  <c r="F355" i="4" s="1"/>
  <c r="E354" i="4"/>
  <c r="D354" i="4"/>
  <c r="F354" i="4" s="1"/>
  <c r="F353" i="4"/>
  <c r="F352" i="4"/>
  <c r="F351" i="4"/>
  <c r="F350" i="4"/>
  <c r="E349" i="4"/>
  <c r="D349" i="4"/>
  <c r="F349" i="4" s="1"/>
  <c r="F348" i="4"/>
  <c r="F347" i="4"/>
  <c r="E346" i="4"/>
  <c r="E321" i="4" s="1"/>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2" i="4" s="1"/>
  <c r="E221" i="4"/>
  <c r="D221" i="4"/>
  <c r="F221" i="4" s="1"/>
  <c r="F220" i="4"/>
  <c r="F219" i="4"/>
  <c r="F218" i="4"/>
  <c r="F217" i="4"/>
  <c r="E216" i="4"/>
  <c r="E202" i="4" s="1"/>
  <c r="D216" i="4"/>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E140" i="4"/>
  <c r="F139" i="4"/>
  <c r="F138" i="4"/>
  <c r="F137" i="4"/>
  <c r="F136" i="4"/>
  <c r="E135" i="4"/>
  <c r="D135" i="4"/>
  <c r="E134" i="4"/>
  <c r="F133" i="4"/>
  <c r="F132" i="4"/>
  <c r="F131" i="4"/>
  <c r="F130" i="4"/>
  <c r="E129" i="4"/>
  <c r="D129" i="4"/>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0" i="4"/>
  <c r="F59" i="4"/>
  <c r="E58" i="4"/>
  <c r="E49" i="4" s="1"/>
  <c r="D58" i="4"/>
  <c r="F58" i="4" s="1"/>
  <c r="F57" i="4"/>
  <c r="F56" i="4"/>
  <c r="F55" i="4"/>
  <c r="F54" i="4"/>
  <c r="E53" i="4"/>
  <c r="D53" i="4"/>
  <c r="F53" i="4" s="1"/>
  <c r="F52" i="4"/>
  <c r="F51" i="4"/>
  <c r="E50" i="4"/>
  <c r="D50" i="4"/>
  <c r="F48" i="4"/>
  <c r="F47" i="4"/>
  <c r="F46" i="4"/>
  <c r="F45" i="4"/>
  <c r="E44" i="4"/>
  <c r="E43" i="4" s="1"/>
  <c r="D44" i="4"/>
  <c r="F42" i="4"/>
  <c r="F41" i="4"/>
  <c r="F40"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I28" i="3"/>
  <c r="H28" i="3"/>
  <c r="G28" i="3"/>
  <c r="B28" i="3"/>
  <c r="G27" i="3"/>
  <c r="B27" i="3"/>
  <c r="G25" i="3"/>
  <c r="B25" i="3"/>
  <c r="G24" i="3"/>
  <c r="B24" i="3"/>
  <c r="G23" i="3"/>
  <c r="B23" i="3"/>
  <c r="I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D1578" i="1"/>
  <c r="C1578" i="1"/>
  <c r="J1578" i="1" s="1"/>
  <c r="D1577" i="1"/>
  <c r="C1577" i="1"/>
  <c r="H1577" i="1" s="1"/>
  <c r="D1576" i="1"/>
  <c r="C1576" i="1"/>
  <c r="J1576" i="1" s="1"/>
  <c r="D1575" i="1"/>
  <c r="C1575" i="1"/>
  <c r="D1574" i="1"/>
  <c r="C1574" i="1"/>
  <c r="J1574" i="1" s="1"/>
  <c r="D1573" i="1"/>
  <c r="C1573" i="1"/>
  <c r="J1573" i="1" s="1"/>
  <c r="D1572" i="1"/>
  <c r="C1572" i="1"/>
  <c r="H1572" i="1" s="1"/>
  <c r="D1571" i="1"/>
  <c r="C1571" i="1"/>
  <c r="D1570" i="1"/>
  <c r="C1570" i="1"/>
  <c r="J1570" i="1" s="1"/>
  <c r="D1569" i="1"/>
  <c r="C1569" i="1"/>
  <c r="J1569" i="1" s="1"/>
  <c r="D1568" i="1"/>
  <c r="C1568" i="1"/>
  <c r="J1568" i="1" s="1"/>
  <c r="D1567" i="1"/>
  <c r="C1567" i="1"/>
  <c r="D1566" i="1"/>
  <c r="C1566" i="1"/>
  <c r="J1566" i="1" s="1"/>
  <c r="D1565" i="1"/>
  <c r="C1565" i="1"/>
  <c r="J1565" i="1" s="1"/>
  <c r="D1564" i="1"/>
  <c r="C1564" i="1"/>
  <c r="J1564" i="1" s="1"/>
  <c r="D1563" i="1"/>
  <c r="C1563" i="1"/>
  <c r="D1562" i="1"/>
  <c r="C1562" i="1"/>
  <c r="J1562" i="1" s="1"/>
  <c r="D1561" i="1"/>
  <c r="C1561" i="1"/>
  <c r="J1561" i="1" s="1"/>
  <c r="D1560" i="1"/>
  <c r="C1560" i="1"/>
  <c r="J1560" i="1" s="1"/>
  <c r="D1559" i="1"/>
  <c r="C1559" i="1"/>
  <c r="D1558" i="1"/>
  <c r="C1558" i="1"/>
  <c r="D1557" i="1"/>
  <c r="C1557" i="1"/>
  <c r="J1557" i="1" s="1"/>
  <c r="D1556" i="1"/>
  <c r="D1554" i="1"/>
  <c r="C1554" i="1"/>
  <c r="J1554" i="1" s="1"/>
  <c r="D1553" i="1"/>
  <c r="C1553" i="1"/>
  <c r="J1553" i="1" s="1"/>
  <c r="D1552" i="1"/>
  <c r="C1552" i="1"/>
  <c r="J1552" i="1" s="1"/>
  <c r="D1551" i="1"/>
  <c r="C1551" i="1"/>
  <c r="D1550" i="1"/>
  <c r="C1550" i="1"/>
  <c r="J1550" i="1" s="1"/>
  <c r="D1549" i="1"/>
  <c r="C1549" i="1"/>
  <c r="J1549" i="1" s="1"/>
  <c r="D1548" i="1"/>
  <c r="C1548" i="1"/>
  <c r="J1548" i="1" s="1"/>
  <c r="D1547" i="1"/>
  <c r="C1547" i="1"/>
  <c r="D1546" i="1"/>
  <c r="C1546" i="1"/>
  <c r="J1546" i="1" s="1"/>
  <c r="D1545" i="1"/>
  <c r="C1545" i="1"/>
  <c r="J1545" i="1" s="1"/>
  <c r="D1544" i="1"/>
  <c r="C1544" i="1"/>
  <c r="J1544" i="1" s="1"/>
  <c r="D1543" i="1"/>
  <c r="C1543" i="1"/>
  <c r="D1542" i="1"/>
  <c r="C1542" i="1"/>
  <c r="J1542" i="1" s="1"/>
  <c r="D1541" i="1"/>
  <c r="C1541" i="1"/>
  <c r="J1541" i="1" s="1"/>
  <c r="D1540" i="1"/>
  <c r="C1540" i="1"/>
  <c r="D1536" i="1"/>
  <c r="C1536" i="1"/>
  <c r="D1535" i="1"/>
  <c r="C1535" i="1"/>
  <c r="H1535" i="1" s="1"/>
  <c r="D1534" i="1"/>
  <c r="C1534" i="1"/>
  <c r="D1533" i="1"/>
  <c r="C1533" i="1"/>
  <c r="H1533" i="1" s="1"/>
  <c r="D1532" i="1"/>
  <c r="C1532" i="1"/>
  <c r="D1531" i="1"/>
  <c r="C1531" i="1"/>
  <c r="H1531" i="1" s="1"/>
  <c r="D1530" i="1"/>
  <c r="C1530" i="1"/>
  <c r="D1529" i="1"/>
  <c r="C1529" i="1"/>
  <c r="H1529" i="1" s="1"/>
  <c r="D1528" i="1"/>
  <c r="C1528" i="1"/>
  <c r="D1527" i="1"/>
  <c r="C1527" i="1"/>
  <c r="H1527" i="1" s="1"/>
  <c r="D1526" i="1"/>
  <c r="C1526" i="1"/>
  <c r="C1525" i="1"/>
  <c r="H1525" i="1" s="1"/>
  <c r="D1524" i="1"/>
  <c r="C1524" i="1"/>
  <c r="D1523" i="1"/>
  <c r="C1523" i="1"/>
  <c r="H1523" i="1" s="1"/>
  <c r="D1522" i="1"/>
  <c r="C1522" i="1"/>
  <c r="D1521" i="1"/>
  <c r="C1521" i="1"/>
  <c r="H1521" i="1" s="1"/>
  <c r="D1520" i="1"/>
  <c r="C1520" i="1"/>
  <c r="D1519" i="1"/>
  <c r="C1519" i="1"/>
  <c r="H1519" i="1" s="1"/>
  <c r="D1518" i="1"/>
  <c r="C1518" i="1"/>
  <c r="D1517" i="1"/>
  <c r="C1517" i="1"/>
  <c r="H1517" i="1" s="1"/>
  <c r="D1516" i="1"/>
  <c r="C1516" i="1"/>
  <c r="D1515" i="1"/>
  <c r="C1515" i="1"/>
  <c r="H1515" i="1" s="1"/>
  <c r="D1514" i="1"/>
  <c r="C1514" i="1"/>
  <c r="D1513" i="1"/>
  <c r="C1513" i="1"/>
  <c r="H1513" i="1" s="1"/>
  <c r="D1512" i="1"/>
  <c r="C1512" i="1"/>
  <c r="D1511" i="1"/>
  <c r="C1511" i="1"/>
  <c r="H1511" i="1" s="1"/>
  <c r="D1510" i="1"/>
  <c r="D1509" i="1"/>
  <c r="C1509" i="1"/>
  <c r="H1509" i="1" s="1"/>
  <c r="D1508" i="1"/>
  <c r="C1508" i="1"/>
  <c r="D1507" i="1"/>
  <c r="C1507" i="1"/>
  <c r="H1507" i="1" s="1"/>
  <c r="D1506" i="1"/>
  <c r="C1506" i="1"/>
  <c r="D1505" i="1"/>
  <c r="C1505" i="1"/>
  <c r="H1505" i="1" s="1"/>
  <c r="D1504" i="1"/>
  <c r="C1504" i="1"/>
  <c r="D1503" i="1"/>
  <c r="C1503" i="1"/>
  <c r="H1503" i="1" s="1"/>
  <c r="D1502" i="1"/>
  <c r="C1502" i="1"/>
  <c r="D1501" i="1"/>
  <c r="C1501" i="1"/>
  <c r="H1501" i="1" s="1"/>
  <c r="D1500" i="1"/>
  <c r="C1500" i="1"/>
  <c r="D1499" i="1"/>
  <c r="C1499" i="1"/>
  <c r="H1499" i="1" s="1"/>
  <c r="D1498" i="1"/>
  <c r="C1498" i="1"/>
  <c r="D1497" i="1"/>
  <c r="C1497" i="1"/>
  <c r="H1497" i="1" s="1"/>
  <c r="D1496" i="1"/>
  <c r="C1496" i="1"/>
  <c r="D1495" i="1"/>
  <c r="C1495" i="1"/>
  <c r="H1495" i="1" s="1"/>
  <c r="D1494" i="1"/>
  <c r="C1494" i="1"/>
  <c r="D1493" i="1"/>
  <c r="C1493" i="1"/>
  <c r="H1493" i="1" s="1"/>
  <c r="D1492" i="1"/>
  <c r="C1492" i="1"/>
  <c r="D1491" i="1"/>
  <c r="C1491" i="1"/>
  <c r="H1491" i="1" s="1"/>
  <c r="D1490" i="1"/>
  <c r="C1490" i="1"/>
  <c r="D1489" i="1"/>
  <c r="C1489" i="1"/>
  <c r="H1489" i="1" s="1"/>
  <c r="D1488" i="1"/>
  <c r="C1488" i="1"/>
  <c r="D1487" i="1"/>
  <c r="C1487" i="1"/>
  <c r="H1487" i="1" s="1"/>
  <c r="D1486" i="1"/>
  <c r="C1486" i="1"/>
  <c r="C1485" i="1"/>
  <c r="H1485" i="1" s="1"/>
  <c r="D1484" i="1"/>
  <c r="C1484" i="1"/>
  <c r="D1483" i="1"/>
  <c r="C1483" i="1"/>
  <c r="H1483" i="1" s="1"/>
  <c r="D1482" i="1"/>
  <c r="C1482" i="1"/>
  <c r="D1481" i="1"/>
  <c r="C1481" i="1"/>
  <c r="H1481" i="1" s="1"/>
  <c r="D1480" i="1"/>
  <c r="C1480" i="1"/>
  <c r="D1479" i="1"/>
  <c r="C1479" i="1"/>
  <c r="H1479" i="1" s="1"/>
  <c r="C1478" i="1"/>
  <c r="D1477" i="1"/>
  <c r="C1477" i="1"/>
  <c r="H1477" i="1" s="1"/>
  <c r="D1476" i="1"/>
  <c r="C1476" i="1"/>
  <c r="D1475" i="1"/>
  <c r="C1475" i="1"/>
  <c r="H1475" i="1" s="1"/>
  <c r="D1474" i="1"/>
  <c r="C1474" i="1"/>
  <c r="D1473" i="1"/>
  <c r="C1473" i="1"/>
  <c r="H1473" i="1" s="1"/>
  <c r="D1472" i="1"/>
  <c r="C1472" i="1"/>
  <c r="C1471" i="1"/>
  <c r="D1470" i="1"/>
  <c r="C1470" i="1"/>
  <c r="D1469" i="1"/>
  <c r="C1469" i="1"/>
  <c r="H1469" i="1" s="1"/>
  <c r="D1468" i="1"/>
  <c r="C1468" i="1"/>
  <c r="D1467" i="1"/>
  <c r="C1467" i="1"/>
  <c r="H1467" i="1" s="1"/>
  <c r="D1466" i="1"/>
  <c r="C1466" i="1"/>
  <c r="D1465" i="1"/>
  <c r="C1465" i="1"/>
  <c r="H1465" i="1" s="1"/>
  <c r="D1464" i="1"/>
  <c r="C1464" i="1"/>
  <c r="D1463" i="1"/>
  <c r="C1463" i="1"/>
  <c r="H1463" i="1" s="1"/>
  <c r="D1462" i="1"/>
  <c r="C1462" i="1"/>
  <c r="D1461" i="1"/>
  <c r="C1461" i="1"/>
  <c r="H1461" i="1" s="1"/>
  <c r="D1460" i="1"/>
  <c r="C1460" i="1"/>
  <c r="D1459" i="1"/>
  <c r="C1459" i="1"/>
  <c r="H1459" i="1" s="1"/>
  <c r="D1458" i="1"/>
  <c r="C1458" i="1"/>
  <c r="C1457" i="1"/>
  <c r="H1457" i="1" s="1"/>
  <c r="D1456" i="1"/>
  <c r="C1456" i="1"/>
  <c r="D1455" i="1"/>
  <c r="C1455" i="1"/>
  <c r="H1455" i="1" s="1"/>
  <c r="D1454" i="1"/>
  <c r="C1454" i="1"/>
  <c r="D1453" i="1"/>
  <c r="C1453" i="1"/>
  <c r="H1453" i="1" s="1"/>
  <c r="D1452" i="1"/>
  <c r="C1452" i="1"/>
  <c r="D1451" i="1"/>
  <c r="C1451" i="1"/>
  <c r="H1451" i="1" s="1"/>
  <c r="C1450" i="1"/>
  <c r="D1449" i="1"/>
  <c r="C1449" i="1"/>
  <c r="H1449" i="1" s="1"/>
  <c r="D1448" i="1"/>
  <c r="C1448" i="1"/>
  <c r="D1447" i="1"/>
  <c r="C1447" i="1"/>
  <c r="H1447" i="1" s="1"/>
  <c r="D1446" i="1"/>
  <c r="C1446" i="1"/>
  <c r="D1445" i="1"/>
  <c r="C1445" i="1"/>
  <c r="H1445" i="1" s="1"/>
  <c r="D1444" i="1"/>
  <c r="C1444" i="1"/>
  <c r="D1443" i="1"/>
  <c r="C1443" i="1"/>
  <c r="H1443" i="1" s="1"/>
  <c r="D1442" i="1"/>
  <c r="C1442" i="1"/>
  <c r="D1441" i="1"/>
  <c r="C1441" i="1"/>
  <c r="H1441" i="1" s="1"/>
  <c r="D1440" i="1"/>
  <c r="C1440" i="1"/>
  <c r="D1439" i="1"/>
  <c r="C1439" i="1"/>
  <c r="H1439" i="1" s="1"/>
  <c r="D1438" i="1"/>
  <c r="C1438" i="1"/>
  <c r="D1437" i="1"/>
  <c r="C1437" i="1"/>
  <c r="H1437" i="1" s="1"/>
  <c r="D1436" i="1"/>
  <c r="C1436" i="1"/>
  <c r="D1435" i="1"/>
  <c r="C1435" i="1"/>
  <c r="H1435" i="1" s="1"/>
  <c r="D1434" i="1"/>
  <c r="C1434" i="1"/>
  <c r="D1433" i="1"/>
  <c r="C1433" i="1"/>
  <c r="H1433" i="1" s="1"/>
  <c r="D1432" i="1"/>
  <c r="C1432" i="1"/>
  <c r="C1431" i="1"/>
  <c r="D1430" i="1"/>
  <c r="C1430" i="1"/>
  <c r="D1429" i="1"/>
  <c r="C1429" i="1"/>
  <c r="H1429" i="1" s="1"/>
  <c r="D1428" i="1"/>
  <c r="C1428"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C1406" i="1"/>
  <c r="D1405" i="1"/>
  <c r="C1405" i="1"/>
  <c r="H1405" i="1" s="1"/>
  <c r="D1404" i="1"/>
  <c r="C1404" i="1"/>
  <c r="D1403" i="1"/>
  <c r="C1403" i="1"/>
  <c r="H1403" i="1" s="1"/>
  <c r="D1402" i="1"/>
  <c r="C1402" i="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D1387" i="1"/>
  <c r="C1387" i="1"/>
  <c r="H1387" i="1" s="1"/>
  <c r="D1386" i="1"/>
  <c r="C1386" i="1"/>
  <c r="D1385" i="1"/>
  <c r="C1385" i="1"/>
  <c r="H1385" i="1" s="1"/>
  <c r="D1384" i="1"/>
  <c r="C1384" i="1"/>
  <c r="D1383" i="1"/>
  <c r="C1383" i="1"/>
  <c r="H1383" i="1" s="1"/>
  <c r="D1382" i="1"/>
  <c r="C1382" i="1"/>
  <c r="D1381" i="1"/>
  <c r="C1381" i="1"/>
  <c r="H1381" i="1" s="1"/>
  <c r="D1380" i="1"/>
  <c r="C1380" i="1"/>
  <c r="D1379" i="1"/>
  <c r="C1379" i="1"/>
  <c r="H1379" i="1" s="1"/>
  <c r="D1378" i="1"/>
  <c r="C1378" i="1"/>
  <c r="D1377" i="1"/>
  <c r="C1377" i="1"/>
  <c r="H1377" i="1" s="1"/>
  <c r="D1376" i="1"/>
  <c r="C1376" i="1"/>
  <c r="D1375" i="1"/>
  <c r="C1375" i="1"/>
  <c r="H1375" i="1" s="1"/>
  <c r="D1374" i="1"/>
  <c r="C1374" i="1"/>
  <c r="D1373" i="1"/>
  <c r="C1373" i="1"/>
  <c r="H1373" i="1" s="1"/>
  <c r="D1372" i="1"/>
  <c r="C1372" i="1"/>
  <c r="D1371" i="1"/>
  <c r="C1371" i="1"/>
  <c r="H1371" i="1" s="1"/>
  <c r="D1370" i="1"/>
  <c r="C1370" i="1"/>
  <c r="D1369" i="1"/>
  <c r="C1369" i="1"/>
  <c r="H1369" i="1" s="1"/>
  <c r="D1368" i="1"/>
  <c r="C1368" i="1"/>
  <c r="D1367" i="1"/>
  <c r="C1367" i="1"/>
  <c r="H1367" i="1" s="1"/>
  <c r="D1366" i="1"/>
  <c r="C1366" i="1"/>
  <c r="D1365" i="1"/>
  <c r="C1365" i="1"/>
  <c r="H1365" i="1" s="1"/>
  <c r="D1364" i="1"/>
  <c r="C1364" i="1"/>
  <c r="D1363" i="1"/>
  <c r="C1363" i="1"/>
  <c r="H1363" i="1" s="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H1345" i="1" s="1"/>
  <c r="D1344" i="1"/>
  <c r="C1344" i="1"/>
  <c r="D1343" i="1"/>
  <c r="C1343" i="1"/>
  <c r="H1343" i="1" s="1"/>
  <c r="D1342" i="1"/>
  <c r="C1342" i="1"/>
  <c r="D1341" i="1"/>
  <c r="C1341" i="1"/>
  <c r="H1341" i="1" s="1"/>
  <c r="D1340" i="1"/>
  <c r="C1340" i="1"/>
  <c r="D1339" i="1"/>
  <c r="C1339" i="1"/>
  <c r="H1339" i="1" s="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H1329" i="1" s="1"/>
  <c r="D1328" i="1"/>
  <c r="C1328" i="1"/>
  <c r="D1327" i="1"/>
  <c r="C1327" i="1"/>
  <c r="H1327" i="1" s="1"/>
  <c r="D1326" i="1"/>
  <c r="C1326" i="1"/>
  <c r="D1325" i="1"/>
  <c r="C1325" i="1"/>
  <c r="H1325" i="1" s="1"/>
  <c r="D1324" i="1"/>
  <c r="C1324" i="1"/>
  <c r="D1323" i="1"/>
  <c r="C1323" i="1"/>
  <c r="H1323" i="1" s="1"/>
  <c r="D1322" i="1"/>
  <c r="C1322" i="1"/>
  <c r="D1321" i="1"/>
  <c r="C1321" i="1"/>
  <c r="H1321" i="1" s="1"/>
  <c r="D1320" i="1"/>
  <c r="C1320" i="1"/>
  <c r="D1319" i="1"/>
  <c r="C1319" i="1"/>
  <c r="H1319" i="1" s="1"/>
  <c r="D1318" i="1"/>
  <c r="C1318" i="1"/>
  <c r="D1317" i="1"/>
  <c r="C1317" i="1"/>
  <c r="H1317" i="1" s="1"/>
  <c r="D1316" i="1"/>
  <c r="C1316" i="1"/>
  <c r="D1315" i="1"/>
  <c r="C1315" i="1"/>
  <c r="H1315" i="1" s="1"/>
  <c r="D1314" i="1"/>
  <c r="C1314" i="1"/>
  <c r="D1313" i="1"/>
  <c r="C1313" i="1"/>
  <c r="H1313" i="1" s="1"/>
  <c r="D1312" i="1"/>
  <c r="C1312" i="1"/>
  <c r="D1311" i="1"/>
  <c r="C1311" i="1"/>
  <c r="H1311" i="1" s="1"/>
  <c r="D1310" i="1"/>
  <c r="C1310" i="1"/>
  <c r="D1309" i="1"/>
  <c r="C1309" i="1"/>
  <c r="H1309" i="1" s="1"/>
  <c r="D1308" i="1"/>
  <c r="C1308" i="1"/>
  <c r="D1307" i="1"/>
  <c r="C1307" i="1"/>
  <c r="H1307" i="1" s="1"/>
  <c r="D1306" i="1"/>
  <c r="C1306" i="1"/>
  <c r="D1305" i="1"/>
  <c r="C1305" i="1"/>
  <c r="H1305" i="1" s="1"/>
  <c r="D1304" i="1"/>
  <c r="C1304" i="1"/>
  <c r="D1303" i="1"/>
  <c r="C1303" i="1"/>
  <c r="H1303" i="1" s="1"/>
  <c r="D1302" i="1"/>
  <c r="C1302" i="1"/>
  <c r="C1301" i="1"/>
  <c r="D1299" i="1"/>
  <c r="C1299" i="1"/>
  <c r="H1299" i="1" s="1"/>
  <c r="D1298" i="1"/>
  <c r="C1298" i="1"/>
  <c r="D1297" i="1"/>
  <c r="C1297" i="1"/>
  <c r="H1297" i="1" s="1"/>
  <c r="D1296" i="1"/>
  <c r="C1296" i="1"/>
  <c r="D1295" i="1"/>
  <c r="C1295" i="1"/>
  <c r="H1295" i="1" s="1"/>
  <c r="D1294" i="1"/>
  <c r="C1294" i="1"/>
  <c r="D1293" i="1"/>
  <c r="C1293" i="1"/>
  <c r="H1293" i="1" s="1"/>
  <c r="D1292" i="1"/>
  <c r="C1292" i="1"/>
  <c r="D1291" i="1"/>
  <c r="C1291" i="1"/>
  <c r="H1291" i="1" s="1"/>
  <c r="D1290" i="1"/>
  <c r="C1290" i="1"/>
  <c r="D1289" i="1"/>
  <c r="C1289" i="1"/>
  <c r="H1289" i="1" s="1"/>
  <c r="D1288" i="1"/>
  <c r="C1288" i="1"/>
  <c r="D1287" i="1"/>
  <c r="C1287" i="1"/>
  <c r="H1287" i="1" s="1"/>
  <c r="D1286" i="1"/>
  <c r="C1286" i="1"/>
  <c r="D1285" i="1"/>
  <c r="C1285" i="1"/>
  <c r="H1285" i="1" s="1"/>
  <c r="D1284" i="1"/>
  <c r="C1284" i="1"/>
  <c r="D1283" i="1"/>
  <c r="C1283" i="1"/>
  <c r="H1283" i="1" s="1"/>
  <c r="D1282" i="1"/>
  <c r="C1282" i="1"/>
  <c r="D1281" i="1"/>
  <c r="C1281" i="1"/>
  <c r="H1281" i="1" s="1"/>
  <c r="D1280" i="1"/>
  <c r="C1280" i="1"/>
  <c r="D1279" i="1"/>
  <c r="C1279" i="1"/>
  <c r="H1279" i="1" s="1"/>
  <c r="D1278" i="1"/>
  <c r="D1277" i="1"/>
  <c r="C1277" i="1"/>
  <c r="H1277" i="1" s="1"/>
  <c r="D1276" i="1"/>
  <c r="C1276" i="1"/>
  <c r="D1275" i="1"/>
  <c r="C1275" i="1"/>
  <c r="H1275" i="1" s="1"/>
  <c r="D1274" i="1"/>
  <c r="C1274" i="1"/>
  <c r="D1273" i="1"/>
  <c r="C1273" i="1"/>
  <c r="H1273" i="1" s="1"/>
  <c r="D1272" i="1"/>
  <c r="C1272" i="1"/>
  <c r="D1271" i="1"/>
  <c r="C1271" i="1"/>
  <c r="H1271" i="1" s="1"/>
  <c r="D1270" i="1"/>
  <c r="C1270" i="1"/>
  <c r="D1269" i="1"/>
  <c r="C1269" i="1"/>
  <c r="H1269" i="1" s="1"/>
  <c r="D1268" i="1"/>
  <c r="C1268" i="1"/>
  <c r="D1267" i="1"/>
  <c r="C1267" i="1"/>
  <c r="H1267" i="1" s="1"/>
  <c r="D1266" i="1"/>
  <c r="C1266" i="1"/>
  <c r="D1265" i="1"/>
  <c r="C1265" i="1"/>
  <c r="H1265" i="1" s="1"/>
  <c r="D1264" i="1"/>
  <c r="C1264" i="1"/>
  <c r="D1263" i="1"/>
  <c r="C1263" i="1"/>
  <c r="D1262" i="1"/>
  <c r="C1262" i="1"/>
  <c r="D1261" i="1"/>
  <c r="C1261" i="1"/>
  <c r="H1261" i="1" s="1"/>
  <c r="C1260" i="1"/>
  <c r="D1258" i="1"/>
  <c r="C1258" i="1"/>
  <c r="D1257" i="1"/>
  <c r="C1257" i="1"/>
  <c r="H1257" i="1" s="1"/>
  <c r="D1256" i="1"/>
  <c r="D1254" i="1"/>
  <c r="C1254" i="1"/>
  <c r="D1253" i="1"/>
  <c r="C1253" i="1"/>
  <c r="H1253" i="1" s="1"/>
  <c r="D1252" i="1"/>
  <c r="C1252" i="1"/>
  <c r="D1251" i="1"/>
  <c r="C1251" i="1"/>
  <c r="H1251" i="1" s="1"/>
  <c r="D1250" i="1"/>
  <c r="C1250" i="1"/>
  <c r="D1249" i="1"/>
  <c r="C1249" i="1"/>
  <c r="H1249" i="1" s="1"/>
  <c r="D1248" i="1"/>
  <c r="C1248" i="1"/>
  <c r="D1247" i="1"/>
  <c r="C1247" i="1"/>
  <c r="H1247" i="1" s="1"/>
  <c r="D1246" i="1"/>
  <c r="C1246" i="1"/>
  <c r="D1245" i="1"/>
  <c r="C1245" i="1"/>
  <c r="H1245" i="1" s="1"/>
  <c r="D1244" i="1"/>
  <c r="C1244" i="1"/>
  <c r="D1243" i="1"/>
  <c r="C1243" i="1"/>
  <c r="H1243" i="1" s="1"/>
  <c r="D1242" i="1"/>
  <c r="C1242" i="1"/>
  <c r="D1241" i="1"/>
  <c r="C1241" i="1"/>
  <c r="H1241" i="1" s="1"/>
  <c r="D1240" i="1"/>
  <c r="C1240" i="1"/>
  <c r="D1239" i="1"/>
  <c r="C1239" i="1"/>
  <c r="H1239" i="1" s="1"/>
  <c r="D1238" i="1"/>
  <c r="C1238" i="1"/>
  <c r="D1237" i="1"/>
  <c r="C1237" i="1"/>
  <c r="H1237" i="1" s="1"/>
  <c r="D1236" i="1"/>
  <c r="C1236" i="1"/>
  <c r="D1235" i="1"/>
  <c r="C1235" i="1"/>
  <c r="H1235" i="1" s="1"/>
  <c r="D1234" i="1"/>
  <c r="C1234" i="1"/>
  <c r="H1234" i="1" s="1"/>
  <c r="D1233" i="1"/>
  <c r="C1233" i="1"/>
  <c r="H1233" i="1" s="1"/>
  <c r="D1232" i="1"/>
  <c r="C1232" i="1"/>
  <c r="D1231" i="1"/>
  <c r="C1231" i="1"/>
  <c r="H1231" i="1" s="1"/>
  <c r="D1230" i="1"/>
  <c r="C1230" i="1"/>
  <c r="H1230" i="1" s="1"/>
  <c r="D1229" i="1"/>
  <c r="C1229" i="1"/>
  <c r="H1229" i="1" s="1"/>
  <c r="D1228" i="1"/>
  <c r="C1228" i="1"/>
  <c r="D1227" i="1"/>
  <c r="C1227" i="1"/>
  <c r="H1227" i="1" s="1"/>
  <c r="D1226" i="1"/>
  <c r="C1226" i="1"/>
  <c r="H1226" i="1" s="1"/>
  <c r="D1225" i="1"/>
  <c r="C1225" i="1"/>
  <c r="H1225" i="1" s="1"/>
  <c r="D1224" i="1"/>
  <c r="C1224" i="1"/>
  <c r="D1223" i="1"/>
  <c r="D1222" i="1"/>
  <c r="C1222" i="1"/>
  <c r="H1222" i="1" s="1"/>
  <c r="D1221" i="1"/>
  <c r="C1221" i="1"/>
  <c r="H1221" i="1" s="1"/>
  <c r="D1220" i="1"/>
  <c r="C1220" i="1"/>
  <c r="D1219" i="1"/>
  <c r="C1219" i="1"/>
  <c r="H1219" i="1" s="1"/>
  <c r="D1218" i="1"/>
  <c r="C1218" i="1"/>
  <c r="H1218" i="1" s="1"/>
  <c r="D1217" i="1"/>
  <c r="C1217" i="1"/>
  <c r="H1217" i="1" s="1"/>
  <c r="D1216" i="1"/>
  <c r="C1216" i="1"/>
  <c r="D1215" i="1"/>
  <c r="C1215" i="1"/>
  <c r="H1215" i="1" s="1"/>
  <c r="D1214" i="1"/>
  <c r="C1214" i="1"/>
  <c r="H1214" i="1" s="1"/>
  <c r="D1213" i="1"/>
  <c r="C1213" i="1"/>
  <c r="H1213" i="1" s="1"/>
  <c r="D1212" i="1"/>
  <c r="C1212" i="1"/>
  <c r="D1211" i="1"/>
  <c r="C1211" i="1"/>
  <c r="H1211" i="1" s="1"/>
  <c r="D1210" i="1"/>
  <c r="C1210" i="1"/>
  <c r="H1210" i="1" s="1"/>
  <c r="D1209" i="1"/>
  <c r="C1209" i="1"/>
  <c r="H1209" i="1" s="1"/>
  <c r="D1208" i="1"/>
  <c r="C1208" i="1"/>
  <c r="D1207" i="1"/>
  <c r="C1207" i="1"/>
  <c r="H1207" i="1" s="1"/>
  <c r="D1206" i="1"/>
  <c r="C1206" i="1"/>
  <c r="H1206" i="1" s="1"/>
  <c r="D1205" i="1"/>
  <c r="C1205" i="1"/>
  <c r="H1205" i="1" s="1"/>
  <c r="D1204" i="1"/>
  <c r="C1204" i="1"/>
  <c r="D1203" i="1"/>
  <c r="C1203" i="1"/>
  <c r="H1203" i="1" s="1"/>
  <c r="D1202" i="1"/>
  <c r="C1202" i="1"/>
  <c r="H1202" i="1" s="1"/>
  <c r="D1201" i="1"/>
  <c r="C1201" i="1"/>
  <c r="H1201" i="1" s="1"/>
  <c r="D1200" i="1"/>
  <c r="C1200" i="1"/>
  <c r="D1199" i="1"/>
  <c r="C1199" i="1"/>
  <c r="H1199" i="1" s="1"/>
  <c r="D1198" i="1"/>
  <c r="C1198" i="1"/>
  <c r="H1198" i="1" s="1"/>
  <c r="D1197" i="1"/>
  <c r="C1197" i="1"/>
  <c r="H1197" i="1" s="1"/>
  <c r="D1196" i="1"/>
  <c r="C1196" i="1"/>
  <c r="D1195" i="1"/>
  <c r="C1195" i="1"/>
  <c r="H1195" i="1" s="1"/>
  <c r="D1194" i="1"/>
  <c r="C1194" i="1"/>
  <c r="H1194" i="1" s="1"/>
  <c r="D1193" i="1"/>
  <c r="C1193" i="1"/>
  <c r="H1193" i="1" s="1"/>
  <c r="D1192" i="1"/>
  <c r="C1192" i="1"/>
  <c r="D1191" i="1"/>
  <c r="C1191" i="1"/>
  <c r="H1191" i="1" s="1"/>
  <c r="D1190" i="1"/>
  <c r="C1190" i="1"/>
  <c r="H1190" i="1" s="1"/>
  <c r="D1189" i="1"/>
  <c r="C1189" i="1"/>
  <c r="H1189" i="1" s="1"/>
  <c r="D1188" i="1"/>
  <c r="C1188" i="1"/>
  <c r="D1187" i="1"/>
  <c r="C1187" i="1"/>
  <c r="H1187" i="1" s="1"/>
  <c r="D1186" i="1"/>
  <c r="C1186" i="1"/>
  <c r="H1186" i="1" s="1"/>
  <c r="C1185" i="1"/>
  <c r="D1184" i="1"/>
  <c r="C1184" i="1"/>
  <c r="D1183" i="1"/>
  <c r="C1183" i="1"/>
  <c r="H1183"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C1155" i="1"/>
  <c r="D1154" i="1"/>
  <c r="C1154" i="1"/>
  <c r="H1154" i="1" s="1"/>
  <c r="D1153" i="1"/>
  <c r="C1153" i="1"/>
  <c r="H1153" i="1" s="1"/>
  <c r="C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D1108" i="1"/>
  <c r="C1108" i="1"/>
  <c r="H1108" i="1" s="1"/>
  <c r="D1107" i="1"/>
  <c r="C1107" i="1"/>
  <c r="H1107" i="1" s="1"/>
  <c r="D1106" i="1"/>
  <c r="C1106" i="1"/>
  <c r="H1106" i="1" s="1"/>
  <c r="D1105" i="1"/>
  <c r="C1105" i="1"/>
  <c r="D1104" i="1"/>
  <c r="C1104" i="1"/>
  <c r="H1104" i="1" s="1"/>
  <c r="D1103" i="1"/>
  <c r="C1103" i="1"/>
  <c r="H1103" i="1" s="1"/>
  <c r="D1102" i="1"/>
  <c r="C1102" i="1"/>
  <c r="H1102" i="1" s="1"/>
  <c r="D1101" i="1"/>
  <c r="C1101" i="1"/>
  <c r="D1100" i="1"/>
  <c r="C1100" i="1"/>
  <c r="H1100" i="1" s="1"/>
  <c r="D1099" i="1"/>
  <c r="C1099" i="1"/>
  <c r="H1099" i="1" s="1"/>
  <c r="D1098" i="1"/>
  <c r="C1098" i="1"/>
  <c r="H1098" i="1" s="1"/>
  <c r="D1097" i="1"/>
  <c r="C1097" i="1"/>
  <c r="D1096" i="1"/>
  <c r="C1096" i="1"/>
  <c r="H1096" i="1" s="1"/>
  <c r="D1095" i="1"/>
  <c r="C1095" i="1"/>
  <c r="H1095" i="1" s="1"/>
  <c r="D1094" i="1"/>
  <c r="C1094" i="1"/>
  <c r="H1094" i="1" s="1"/>
  <c r="D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H1081" i="1" s="1"/>
  <c r="D1080" i="1"/>
  <c r="C1080" i="1"/>
  <c r="H1080" i="1" s="1"/>
  <c r="D1079" i="1"/>
  <c r="C1079" i="1"/>
  <c r="D1078" i="1"/>
  <c r="C1078" i="1"/>
  <c r="H1078" i="1" s="1"/>
  <c r="D1077" i="1"/>
  <c r="C1077" i="1"/>
  <c r="H1077" i="1" s="1"/>
  <c r="D1076" i="1"/>
  <c r="C1076" i="1"/>
  <c r="H1076" i="1" s="1"/>
  <c r="D1075" i="1"/>
  <c r="D1073" i="1"/>
  <c r="C1073" i="1"/>
  <c r="H1073" i="1" s="1"/>
  <c r="D1072" i="1"/>
  <c r="C1072" i="1"/>
  <c r="H1072" i="1" s="1"/>
  <c r="D1071" i="1"/>
  <c r="C1071" i="1"/>
  <c r="D1070" i="1"/>
  <c r="C1070" i="1"/>
  <c r="H1070" i="1" s="1"/>
  <c r="D1069" i="1"/>
  <c r="C1069" i="1"/>
  <c r="H1069" i="1" s="1"/>
  <c r="D1068" i="1"/>
  <c r="C1068" i="1"/>
  <c r="H1068" i="1" s="1"/>
  <c r="D1067" i="1"/>
  <c r="C1067" i="1"/>
  <c r="D1066" i="1"/>
  <c r="C1066" i="1"/>
  <c r="H1066" i="1" s="1"/>
  <c r="D1065" i="1"/>
  <c r="C1065" i="1"/>
  <c r="H1065" i="1" s="1"/>
  <c r="D1064" i="1"/>
  <c r="C1064" i="1"/>
  <c r="H1064" i="1" s="1"/>
  <c r="D1063" i="1"/>
  <c r="C1063" i="1"/>
  <c r="D1062" i="1"/>
  <c r="C1062" i="1"/>
  <c r="H1062" i="1" s="1"/>
  <c r="D1061" i="1"/>
  <c r="C1061" i="1"/>
  <c r="H1061" i="1" s="1"/>
  <c r="D1060" i="1"/>
  <c r="C1060" i="1"/>
  <c r="H1060" i="1" s="1"/>
  <c r="D1059" i="1"/>
  <c r="C1059" i="1"/>
  <c r="D1058" i="1"/>
  <c r="C1058" i="1"/>
  <c r="H1058" i="1" s="1"/>
  <c r="D1057" i="1"/>
  <c r="C1057" i="1"/>
  <c r="H1057" i="1" s="1"/>
  <c r="D1056" i="1"/>
  <c r="C1056" i="1"/>
  <c r="H1056" i="1" s="1"/>
  <c r="D1055" i="1"/>
  <c r="C1055" i="1"/>
  <c r="D1054" i="1"/>
  <c r="C1054" i="1"/>
  <c r="H1054" i="1" s="1"/>
  <c r="D1053" i="1"/>
  <c r="C1053" i="1"/>
  <c r="H1053" i="1" s="1"/>
  <c r="D1052" i="1"/>
  <c r="C1052" i="1"/>
  <c r="H1052" i="1" s="1"/>
  <c r="D1051" i="1"/>
  <c r="C1051" i="1"/>
  <c r="D1050" i="1"/>
  <c r="C1050" i="1"/>
  <c r="H1050" i="1" s="1"/>
  <c r="D1049" i="1"/>
  <c r="C1049" i="1"/>
  <c r="H1049" i="1" s="1"/>
  <c r="D1048" i="1"/>
  <c r="C1048" i="1"/>
  <c r="H1048" i="1" s="1"/>
  <c r="D1047" i="1"/>
  <c r="C1047" i="1"/>
  <c r="D1046" i="1"/>
  <c r="C1046" i="1"/>
  <c r="H1046" i="1" s="1"/>
  <c r="D1045" i="1"/>
  <c r="C1045" i="1"/>
  <c r="H1045" i="1" s="1"/>
  <c r="D1044" i="1"/>
  <c r="C1044" i="1"/>
  <c r="H1044" i="1" s="1"/>
  <c r="D1043" i="1"/>
  <c r="C1043" i="1"/>
  <c r="D1042" i="1"/>
  <c r="C1042" i="1"/>
  <c r="H1042" i="1" s="1"/>
  <c r="D1041" i="1"/>
  <c r="C1041" i="1"/>
  <c r="H1041" i="1" s="1"/>
  <c r="D1040" i="1"/>
  <c r="C1040" i="1"/>
  <c r="H1040" i="1" s="1"/>
  <c r="D1039" i="1"/>
  <c r="C1039" i="1"/>
  <c r="D1038" i="1"/>
  <c r="C1038" i="1"/>
  <c r="H1038" i="1" s="1"/>
  <c r="D1037" i="1"/>
  <c r="C1037" i="1"/>
  <c r="H1037" i="1" s="1"/>
  <c r="D1036" i="1"/>
  <c r="C1036" i="1"/>
  <c r="H1036" i="1" s="1"/>
  <c r="D1035" i="1"/>
  <c r="C1035" i="1"/>
  <c r="D1034" i="1"/>
  <c r="C1034" i="1"/>
  <c r="H1034" i="1" s="1"/>
  <c r="D1033" i="1"/>
  <c r="C1033" i="1"/>
  <c r="H1033" i="1" s="1"/>
  <c r="D1032" i="1"/>
  <c r="C1032" i="1"/>
  <c r="H1032" i="1" s="1"/>
  <c r="D1031" i="1"/>
  <c r="C1031" i="1"/>
  <c r="D1030" i="1"/>
  <c r="C1030" i="1"/>
  <c r="H1030" i="1" s="1"/>
  <c r="D1029" i="1"/>
  <c r="C1029" i="1"/>
  <c r="H1029" i="1" s="1"/>
  <c r="D1028" i="1"/>
  <c r="C1028" i="1"/>
  <c r="H1028" i="1" s="1"/>
  <c r="D1027" i="1"/>
  <c r="C1027" i="1"/>
  <c r="D1026" i="1"/>
  <c r="C1026" i="1"/>
  <c r="H1026" i="1" s="1"/>
  <c r="D1025" i="1"/>
  <c r="C1025" i="1"/>
  <c r="H1025" i="1" s="1"/>
  <c r="D1024" i="1"/>
  <c r="C1024" i="1"/>
  <c r="H1024" i="1" s="1"/>
  <c r="D1023" i="1"/>
  <c r="C1023" i="1"/>
  <c r="D1022" i="1"/>
  <c r="C1022" i="1"/>
  <c r="H1022" i="1" s="1"/>
  <c r="D1021" i="1"/>
  <c r="C1021" i="1"/>
  <c r="H1021" i="1" s="1"/>
  <c r="D1020" i="1"/>
  <c r="C1020" i="1"/>
  <c r="H1020" i="1" s="1"/>
  <c r="D1019" i="1"/>
  <c r="C1019" i="1"/>
  <c r="D1018" i="1"/>
  <c r="C1018" i="1"/>
  <c r="H1018" i="1" s="1"/>
  <c r="D1017" i="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D646" i="1"/>
  <c r="C646" i="1"/>
  <c r="H646" i="1" s="1"/>
  <c r="D645" i="1"/>
  <c r="C645" i="1"/>
  <c r="H645" i="1" s="1"/>
  <c r="D636" i="1"/>
  <c r="C636" i="1"/>
  <c r="D635" i="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H589" i="1" s="1"/>
  <c r="D588" i="1"/>
  <c r="C588" i="1"/>
  <c r="D587" i="1"/>
  <c r="C587" i="1"/>
  <c r="D586" i="1"/>
  <c r="C586" i="1"/>
  <c r="D585" i="1"/>
  <c r="C585" i="1"/>
  <c r="H585" i="1" s="1"/>
  <c r="D584" i="1"/>
  <c r="C584" i="1"/>
  <c r="D583" i="1"/>
  <c r="C583" i="1"/>
  <c r="D582" i="1"/>
  <c r="C582" i="1"/>
  <c r="D581" i="1"/>
  <c r="C581" i="1"/>
  <c r="H581" i="1" s="1"/>
  <c r="D580" i="1"/>
  <c r="C580" i="1"/>
  <c r="D579" i="1"/>
  <c r="C579" i="1"/>
  <c r="D578" i="1"/>
  <c r="D577" i="1"/>
  <c r="C577" i="1"/>
  <c r="D576" i="1"/>
  <c r="C576" i="1"/>
  <c r="D575" i="1"/>
  <c r="C575" i="1"/>
  <c r="D574" i="1"/>
  <c r="C574" i="1"/>
  <c r="D573" i="1"/>
  <c r="C573" i="1"/>
  <c r="D572" i="1"/>
  <c r="D571" i="1"/>
  <c r="C571" i="1"/>
  <c r="D570" i="1"/>
  <c r="C570" i="1"/>
  <c r="D569" i="1"/>
  <c r="C569" i="1"/>
  <c r="H569" i="1" s="1"/>
  <c r="D568" i="1"/>
  <c r="C568" i="1"/>
  <c r="D567" i="1"/>
  <c r="C567" i="1"/>
  <c r="D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H525" i="1" s="1"/>
  <c r="D524" i="1"/>
  <c r="C524" i="1"/>
  <c r="D523" i="1"/>
  <c r="C523" i="1"/>
  <c r="D522" i="1"/>
  <c r="C522" i="1"/>
  <c r="D521" i="1"/>
  <c r="C521" i="1"/>
  <c r="H521" i="1" s="1"/>
  <c r="D520" i="1"/>
  <c r="C520" i="1"/>
  <c r="D519" i="1"/>
  <c r="C519" i="1"/>
  <c r="D518" i="1"/>
  <c r="C518" i="1"/>
  <c r="D517" i="1"/>
  <c r="C517" i="1"/>
  <c r="H517" i="1" s="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H497" i="1" s="1"/>
  <c r="D496" i="1"/>
  <c r="C496" i="1"/>
  <c r="D495" i="1"/>
  <c r="C495" i="1"/>
  <c r="D494" i="1"/>
  <c r="C494" i="1"/>
  <c r="D493" i="1"/>
  <c r="C493" i="1"/>
  <c r="H493" i="1" s="1"/>
  <c r="D492" i="1"/>
  <c r="C492" i="1"/>
  <c r="D491" i="1"/>
  <c r="C491" i="1"/>
  <c r="D490" i="1"/>
  <c r="C490" i="1"/>
  <c r="D489" i="1"/>
  <c r="C489" i="1"/>
  <c r="H489" i="1" s="1"/>
  <c r="D488" i="1"/>
  <c r="C488" i="1"/>
  <c r="D487" i="1"/>
  <c r="C487" i="1"/>
  <c r="D486" i="1"/>
  <c r="C486" i="1"/>
  <c r="D485" i="1"/>
  <c r="D484" i="1"/>
  <c r="C484" i="1"/>
  <c r="D483" i="1"/>
  <c r="C483" i="1"/>
  <c r="D482" i="1"/>
  <c r="C482" i="1"/>
  <c r="D481" i="1"/>
  <c r="C481" i="1"/>
  <c r="H481" i="1" s="1"/>
  <c r="D480" i="1"/>
  <c r="C480" i="1"/>
  <c r="D479" i="1"/>
  <c r="C479" i="1"/>
  <c r="D478" i="1"/>
  <c r="C478" i="1"/>
  <c r="D477" i="1"/>
  <c r="C477" i="1"/>
  <c r="H477" i="1" s="1"/>
  <c r="D476" i="1"/>
  <c r="C476" i="1"/>
  <c r="D475" i="1"/>
  <c r="C475" i="1"/>
  <c r="D474" i="1"/>
  <c r="C474" i="1"/>
  <c r="D473" i="1"/>
  <c r="C473" i="1"/>
  <c r="H473" i="1" s="1"/>
  <c r="D472" i="1"/>
  <c r="C472" i="1"/>
  <c r="D471" i="1"/>
  <c r="C471" i="1"/>
  <c r="D470" i="1"/>
  <c r="C470" i="1"/>
  <c r="D469" i="1"/>
  <c r="C469" i="1"/>
  <c r="H469" i="1" s="1"/>
  <c r="D468" i="1"/>
  <c r="C468" i="1"/>
  <c r="D467" i="1"/>
  <c r="C467" i="1"/>
  <c r="D466" i="1"/>
  <c r="C466" i="1"/>
  <c r="D465" i="1"/>
  <c r="C465" i="1"/>
  <c r="H465" i="1" s="1"/>
  <c r="D464" i="1"/>
  <c r="C464" i="1"/>
  <c r="D463" i="1"/>
  <c r="C463" i="1"/>
  <c r="D462" i="1"/>
  <c r="C462" i="1"/>
  <c r="D461" i="1"/>
  <c r="C461" i="1"/>
  <c r="H461" i="1" s="1"/>
  <c r="D460" i="1"/>
  <c r="C460" i="1"/>
  <c r="D459" i="1"/>
  <c r="C459" i="1"/>
  <c r="D458" i="1"/>
  <c r="C458" i="1"/>
  <c r="D457" i="1"/>
  <c r="C457" i="1"/>
  <c r="H457" i="1" s="1"/>
  <c r="D456" i="1"/>
  <c r="C456" i="1"/>
  <c r="D455" i="1"/>
  <c r="C455" i="1"/>
  <c r="D454" i="1"/>
  <c r="C454" i="1"/>
  <c r="D453" i="1"/>
  <c r="C453" i="1"/>
  <c r="H453" i="1" s="1"/>
  <c r="D452" i="1"/>
  <c r="C452" i="1"/>
  <c r="D451" i="1"/>
  <c r="C451" i="1"/>
  <c r="D450" i="1"/>
  <c r="C450" i="1"/>
  <c r="D449" i="1"/>
  <c r="C449" i="1"/>
  <c r="H449" i="1" s="1"/>
  <c r="D448" i="1"/>
  <c r="C448" i="1"/>
  <c r="D447" i="1"/>
  <c r="C447" i="1"/>
  <c r="D446" i="1"/>
  <c r="C446" i="1"/>
  <c r="D445" i="1"/>
  <c r="C445" i="1"/>
  <c r="H445" i="1" s="1"/>
  <c r="D444" i="1"/>
  <c r="C444" i="1"/>
  <c r="D443" i="1"/>
  <c r="C443" i="1"/>
  <c r="D442" i="1"/>
  <c r="C442" i="1"/>
  <c r="D441" i="1"/>
  <c r="C441" i="1"/>
  <c r="H441" i="1" s="1"/>
  <c r="D440" i="1"/>
  <c r="C440" i="1"/>
  <c r="D439" i="1"/>
  <c r="C439" i="1"/>
  <c r="D438" i="1"/>
  <c r="C438" i="1"/>
  <c r="D437" i="1"/>
  <c r="C437" i="1"/>
  <c r="H437" i="1" s="1"/>
  <c r="D436" i="1"/>
  <c r="C436" i="1"/>
  <c r="D435" i="1"/>
  <c r="C435" i="1"/>
  <c r="D434" i="1"/>
  <c r="C434" i="1"/>
  <c r="D433" i="1"/>
  <c r="C433" i="1"/>
  <c r="H433" i="1" s="1"/>
  <c r="D432" i="1"/>
  <c r="C432" i="1"/>
  <c r="D431" i="1"/>
  <c r="C431" i="1"/>
  <c r="D430" i="1"/>
  <c r="C430" i="1"/>
  <c r="D429" i="1"/>
  <c r="C429" i="1"/>
  <c r="H429" i="1" s="1"/>
  <c r="D428" i="1"/>
  <c r="C428" i="1"/>
  <c r="D427" i="1"/>
  <c r="C427" i="1"/>
  <c r="D426" i="1"/>
  <c r="C426" i="1"/>
  <c r="D425" i="1"/>
  <c r="D423" i="1"/>
  <c r="C423" i="1"/>
  <c r="H423" i="1" s="1"/>
  <c r="D422" i="1"/>
  <c r="D421" i="1"/>
  <c r="C421" i="1"/>
  <c r="D416" i="1"/>
  <c r="C416" i="1"/>
  <c r="D415" i="1"/>
  <c r="C415" i="1"/>
  <c r="D414" i="1"/>
  <c r="C414" i="1"/>
  <c r="D411" i="1"/>
  <c r="C411" i="1"/>
  <c r="H411" i="1" s="1"/>
  <c r="D410" i="1"/>
  <c r="C410" i="1"/>
  <c r="D409" i="1"/>
  <c r="C409" i="1"/>
  <c r="H409" i="1" s="1"/>
  <c r="D408" i="1"/>
  <c r="C408" i="1"/>
  <c r="D407" i="1"/>
  <c r="C407" i="1"/>
  <c r="H407" i="1" s="1"/>
  <c r="D406" i="1"/>
  <c r="C406" i="1"/>
  <c r="D405" i="1"/>
  <c r="C405" i="1"/>
  <c r="H405" i="1" s="1"/>
  <c r="D404" i="1"/>
  <c r="C404" i="1"/>
  <c r="D403" i="1"/>
  <c r="C403" i="1"/>
  <c r="H403" i="1" s="1"/>
  <c r="C402" i="1"/>
  <c r="D400" i="1"/>
  <c r="C400" i="1"/>
  <c r="D399" i="1"/>
  <c r="C399" i="1"/>
  <c r="D398" i="1"/>
  <c r="C398" i="1"/>
  <c r="D397" i="1"/>
  <c r="C397" i="1"/>
  <c r="H397" i="1" s="1"/>
  <c r="D396" i="1"/>
  <c r="C396" i="1"/>
  <c r="D395" i="1"/>
  <c r="C395" i="1"/>
  <c r="D394" i="1"/>
  <c r="C394" i="1"/>
  <c r="D393" i="1"/>
  <c r="C393" i="1"/>
  <c r="H393" i="1" s="1"/>
  <c r="D392" i="1"/>
  <c r="C392" i="1"/>
  <c r="D391" i="1"/>
  <c r="C391" i="1"/>
  <c r="D390" i="1"/>
  <c r="C390" i="1"/>
  <c r="D389" i="1"/>
  <c r="C389" i="1"/>
  <c r="H389" i="1" s="1"/>
  <c r="D388" i="1"/>
  <c r="C388" i="1"/>
  <c r="D387" i="1"/>
  <c r="C387" i="1"/>
  <c r="D386" i="1"/>
  <c r="C386" i="1"/>
  <c r="D385" i="1"/>
  <c r="C385" i="1"/>
  <c r="H385" i="1" s="1"/>
  <c r="D384" i="1"/>
  <c r="C384" i="1"/>
  <c r="D383" i="1"/>
  <c r="C383" i="1"/>
  <c r="D382" i="1"/>
  <c r="C382" i="1"/>
  <c r="D381" i="1"/>
  <c r="C381" i="1"/>
  <c r="H381" i="1" s="1"/>
  <c r="D380" i="1"/>
  <c r="C380" i="1"/>
  <c r="D379" i="1"/>
  <c r="C379" i="1"/>
  <c r="D378" i="1"/>
  <c r="C378" i="1"/>
  <c r="D377" i="1"/>
  <c r="C377" i="1"/>
  <c r="H377" i="1" s="1"/>
  <c r="D376" i="1"/>
  <c r="C376" i="1"/>
  <c r="D375" i="1"/>
  <c r="C375" i="1"/>
  <c r="D374" i="1"/>
  <c r="C374" i="1"/>
  <c r="D373" i="1"/>
  <c r="C373" i="1"/>
  <c r="H373" i="1" s="1"/>
  <c r="D372" i="1"/>
  <c r="C372" i="1"/>
  <c r="D371" i="1"/>
  <c r="C371" i="1"/>
  <c r="D370" i="1"/>
  <c r="C370" i="1"/>
  <c r="D369" i="1"/>
  <c r="C369" i="1"/>
  <c r="H369" i="1" s="1"/>
  <c r="D368" i="1"/>
  <c r="D367" i="1"/>
  <c r="C367" i="1"/>
  <c r="H367" i="1" s="1"/>
  <c r="D366" i="1"/>
  <c r="C366" i="1"/>
  <c r="D365" i="1"/>
  <c r="C365" i="1"/>
  <c r="D364" i="1"/>
  <c r="C364" i="1"/>
  <c r="D363" i="1"/>
  <c r="C363" i="1"/>
  <c r="H363" i="1" s="1"/>
  <c r="D362" i="1"/>
  <c r="C362" i="1"/>
  <c r="D361" i="1"/>
  <c r="C361" i="1"/>
  <c r="D360" i="1"/>
  <c r="C360" i="1"/>
  <c r="D359" i="1"/>
  <c r="C359" i="1"/>
  <c r="H359" i="1" s="1"/>
  <c r="D358" i="1"/>
  <c r="C358" i="1"/>
  <c r="D357" i="1"/>
  <c r="C357" i="1"/>
  <c r="D356" i="1"/>
  <c r="D354" i="1"/>
  <c r="C354" i="1"/>
  <c r="D353" i="1"/>
  <c r="C353" i="1"/>
  <c r="H353" i="1" s="1"/>
  <c r="D352" i="1"/>
  <c r="C352" i="1"/>
  <c r="D351" i="1"/>
  <c r="C351" i="1"/>
  <c r="H351" i="1" s="1"/>
  <c r="D350" i="1"/>
  <c r="C350" i="1"/>
  <c r="D349" i="1"/>
  <c r="C349" i="1"/>
  <c r="H349" i="1" s="1"/>
  <c r="D348" i="1"/>
  <c r="C348" i="1"/>
  <c r="D347" i="1"/>
  <c r="C347" i="1"/>
  <c r="H347" i="1" s="1"/>
  <c r="D346" i="1"/>
  <c r="C346" i="1"/>
  <c r="D345" i="1"/>
  <c r="C345" i="1"/>
  <c r="H345" i="1" s="1"/>
  <c r="D344" i="1"/>
  <c r="C344" i="1"/>
  <c r="D343" i="1"/>
  <c r="C343" i="1"/>
  <c r="H343" i="1" s="1"/>
  <c r="D342" i="1"/>
  <c r="C342" i="1"/>
  <c r="D341" i="1"/>
  <c r="C341" i="1"/>
  <c r="H341" i="1" s="1"/>
  <c r="D340" i="1"/>
  <c r="C340" i="1"/>
  <c r="D339" i="1"/>
  <c r="C339" i="1"/>
  <c r="H339" i="1" s="1"/>
  <c r="D338" i="1"/>
  <c r="C338" i="1"/>
  <c r="D337" i="1"/>
  <c r="C337" i="1"/>
  <c r="H337" i="1" s="1"/>
  <c r="D336" i="1"/>
  <c r="C336" i="1"/>
  <c r="D335" i="1"/>
  <c r="C335" i="1"/>
  <c r="H335" i="1" s="1"/>
  <c r="D334" i="1"/>
  <c r="C334" i="1"/>
  <c r="D333" i="1"/>
  <c r="C333" i="1"/>
  <c r="H333" i="1" s="1"/>
  <c r="D332" i="1"/>
  <c r="C332" i="1"/>
  <c r="D331" i="1"/>
  <c r="C331" i="1"/>
  <c r="H331" i="1" s="1"/>
  <c r="D330" i="1"/>
  <c r="C330" i="1"/>
  <c r="D329" i="1"/>
  <c r="C329" i="1"/>
  <c r="H329" i="1" s="1"/>
  <c r="D328" i="1"/>
  <c r="C328" i="1"/>
  <c r="D327" i="1"/>
  <c r="C327" i="1"/>
  <c r="H327" i="1" s="1"/>
  <c r="D326" i="1"/>
  <c r="C326" i="1"/>
  <c r="D325" i="1"/>
  <c r="C325" i="1"/>
  <c r="H325" i="1" s="1"/>
  <c r="D324" i="1"/>
  <c r="C324" i="1"/>
  <c r="D323" i="1"/>
  <c r="C323" i="1"/>
  <c r="H323" i="1" s="1"/>
  <c r="D322" i="1"/>
  <c r="C322" i="1"/>
  <c r="D321" i="1"/>
  <c r="C321" i="1"/>
  <c r="H321" i="1" s="1"/>
  <c r="D320" i="1"/>
  <c r="C320" i="1"/>
  <c r="D319" i="1"/>
  <c r="C319" i="1"/>
  <c r="H319" i="1" s="1"/>
  <c r="D318" i="1"/>
  <c r="C318" i="1"/>
  <c r="D317" i="1"/>
  <c r="C317" i="1"/>
  <c r="H317" i="1" s="1"/>
  <c r="D316" i="1"/>
  <c r="D315" i="1"/>
  <c r="C315" i="1"/>
  <c r="D314" i="1"/>
  <c r="C314" i="1"/>
  <c r="D313" i="1"/>
  <c r="C313" i="1"/>
  <c r="D312" i="1"/>
  <c r="C312" i="1"/>
  <c r="D311" i="1"/>
  <c r="C311" i="1"/>
  <c r="D310" i="1"/>
  <c r="C310" i="1"/>
  <c r="D309" i="1"/>
  <c r="C309" i="1"/>
  <c r="D308" i="1"/>
  <c r="C308" i="1"/>
  <c r="D307" i="1"/>
  <c r="C307" i="1"/>
  <c r="D306" i="1"/>
  <c r="C306" i="1"/>
  <c r="H306" i="1" s="1"/>
  <c r="D305" i="1"/>
  <c r="C305" i="1"/>
  <c r="D304" i="1"/>
  <c r="C304" i="1"/>
  <c r="D303" i="1"/>
  <c r="D302" i="1"/>
  <c r="C302" i="1"/>
  <c r="D301" i="1"/>
  <c r="C301" i="1"/>
  <c r="D300" i="1"/>
  <c r="C300" i="1"/>
  <c r="D299" i="1"/>
  <c r="C299" i="1"/>
  <c r="D298" i="1"/>
  <c r="C298" i="1"/>
  <c r="D294" i="1"/>
  <c r="C294" i="1"/>
  <c r="D293" i="1"/>
  <c r="C293" i="1"/>
  <c r="D292" i="1"/>
  <c r="C292" i="1"/>
  <c r="H292" i="1" s="1"/>
  <c r="D291" i="1"/>
  <c r="C291" i="1"/>
  <c r="D290" i="1"/>
  <c r="C290" i="1"/>
  <c r="D289" i="1"/>
  <c r="C289" i="1"/>
  <c r="D288" i="1"/>
  <c r="C288" i="1"/>
  <c r="H288" i="1" s="1"/>
  <c r="D287" i="1"/>
  <c r="C287" i="1"/>
  <c r="D286" i="1"/>
  <c r="C286" i="1"/>
  <c r="D285" i="1"/>
  <c r="C285" i="1"/>
  <c r="D284" i="1"/>
  <c r="C284" i="1"/>
  <c r="H284" i="1" s="1"/>
  <c r="D283" i="1"/>
  <c r="C283" i="1"/>
  <c r="D282" i="1"/>
  <c r="C282" i="1"/>
  <c r="D281" i="1"/>
  <c r="C281" i="1"/>
  <c r="D280" i="1"/>
  <c r="C280" i="1"/>
  <c r="H280" i="1" s="1"/>
  <c r="D279" i="1"/>
  <c r="C279" i="1"/>
  <c r="D278" i="1"/>
  <c r="C278" i="1"/>
  <c r="D277" i="1"/>
  <c r="C277" i="1"/>
  <c r="D276" i="1"/>
  <c r="C276" i="1"/>
  <c r="H276" i="1" s="1"/>
  <c r="D275" i="1"/>
  <c r="C275" i="1"/>
  <c r="D274" i="1"/>
  <c r="C274" i="1"/>
  <c r="D273" i="1"/>
  <c r="C273" i="1"/>
  <c r="D272" i="1"/>
  <c r="C272" i="1"/>
  <c r="H272" i="1" s="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H256" i="1" s="1"/>
  <c r="D255" i="1"/>
  <c r="C255" i="1"/>
  <c r="D254" i="1"/>
  <c r="C254" i="1"/>
  <c r="D253" i="1"/>
  <c r="C253" i="1"/>
  <c r="D252" i="1"/>
  <c r="C252" i="1"/>
  <c r="H252" i="1" s="1"/>
  <c r="D251" i="1"/>
  <c r="C251" i="1"/>
  <c r="D250" i="1"/>
  <c r="C250" i="1"/>
  <c r="D249" i="1"/>
  <c r="C249" i="1"/>
  <c r="D248" i="1"/>
  <c r="C248" i="1"/>
  <c r="H248" i="1" s="1"/>
  <c r="D247" i="1"/>
  <c r="C247" i="1"/>
  <c r="D246" i="1"/>
  <c r="C246" i="1"/>
  <c r="D245" i="1"/>
  <c r="C245" i="1"/>
  <c r="D244" i="1"/>
  <c r="C244" i="1"/>
  <c r="H244" i="1" s="1"/>
  <c r="D243" i="1"/>
  <c r="C243" i="1"/>
  <c r="D242" i="1"/>
  <c r="C242" i="1"/>
  <c r="D241" i="1"/>
  <c r="C241" i="1"/>
  <c r="D240" i="1"/>
  <c r="C240" i="1"/>
  <c r="H240" i="1" s="1"/>
  <c r="D239" i="1"/>
  <c r="C239" i="1"/>
  <c r="D238" i="1"/>
  <c r="C238" i="1"/>
  <c r="D237" i="1"/>
  <c r="C237" i="1"/>
  <c r="D236" i="1"/>
  <c r="C236" i="1"/>
  <c r="H236" i="1" s="1"/>
  <c r="D235" i="1"/>
  <c r="C235" i="1"/>
  <c r="D234" i="1"/>
  <c r="C234" i="1"/>
  <c r="D233" i="1"/>
  <c r="C233" i="1"/>
  <c r="D232" i="1"/>
  <c r="C232" i="1"/>
  <c r="H232" i="1" s="1"/>
  <c r="D231" i="1"/>
  <c r="C231" i="1"/>
  <c r="D230" i="1"/>
  <c r="C230" i="1"/>
  <c r="D229" i="1"/>
  <c r="C229" i="1"/>
  <c r="D228" i="1"/>
  <c r="C228" i="1"/>
  <c r="H228" i="1" s="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9" i="1"/>
  <c r="C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1" i="1"/>
  <c r="D120" i="1"/>
  <c r="C120" i="1"/>
  <c r="H120" i="1" s="1"/>
  <c r="D119" i="1"/>
  <c r="C119" i="1"/>
  <c r="D118" i="1"/>
  <c r="C118" i="1"/>
  <c r="D117" i="1"/>
  <c r="C117" i="1"/>
  <c r="D116" i="1"/>
  <c r="C116" i="1"/>
  <c r="H116" i="1" s="1"/>
  <c r="D115" i="1"/>
  <c r="C115" i="1"/>
  <c r="D114" i="1"/>
  <c r="C114" i="1"/>
  <c r="D113" i="1"/>
  <c r="C113" i="1"/>
  <c r="D112" i="1"/>
  <c r="C112" i="1"/>
  <c r="H112" i="1" s="1"/>
  <c r="D111" i="1"/>
  <c r="C111" i="1"/>
  <c r="D110" i="1"/>
  <c r="C110" i="1"/>
  <c r="D109" i="1"/>
  <c r="C109" i="1"/>
  <c r="D108" i="1"/>
  <c r="C108" i="1"/>
  <c r="H108" i="1" s="1"/>
  <c r="D107" i="1"/>
  <c r="C107" i="1"/>
  <c r="D106" i="1"/>
  <c r="C106" i="1"/>
  <c r="D105" i="1"/>
  <c r="C105" i="1"/>
  <c r="D104" i="1"/>
  <c r="C104" i="1"/>
  <c r="H104" i="1" s="1"/>
  <c r="D103" i="1"/>
  <c r="C103" i="1"/>
  <c r="D102" i="1"/>
  <c r="D101" i="1"/>
  <c r="C101" i="1"/>
  <c r="D100" i="1"/>
  <c r="C100" i="1"/>
  <c r="H100" i="1" s="1"/>
  <c r="D99" i="1"/>
  <c r="C99" i="1"/>
  <c r="D98" i="1"/>
  <c r="C98" i="1"/>
  <c r="D97" i="1"/>
  <c r="C97" i="1"/>
  <c r="D96" i="1"/>
  <c r="C96" i="1"/>
  <c r="H96" i="1" s="1"/>
  <c r="D95" i="1"/>
  <c r="C95" i="1"/>
  <c r="D94" i="1"/>
  <c r="C94" i="1"/>
  <c r="D93" i="1"/>
  <c r="C93" i="1"/>
  <c r="D92" i="1"/>
  <c r="C92" i="1"/>
  <c r="H92" i="1" s="1"/>
  <c r="D91" i="1"/>
  <c r="C91" i="1"/>
  <c r="D90" i="1"/>
  <c r="C90" i="1"/>
  <c r="D89" i="1"/>
  <c r="C89" i="1"/>
  <c r="D88" i="1"/>
  <c r="C88" i="1"/>
  <c r="H88" i="1" s="1"/>
  <c r="D87" i="1"/>
  <c r="C87" i="1"/>
  <c r="D86" i="1"/>
  <c r="C86" i="1"/>
  <c r="D85" i="1"/>
  <c r="C85" i="1"/>
  <c r="D84" i="1"/>
  <c r="C84" i="1"/>
  <c r="H84" i="1" s="1"/>
  <c r="D83" i="1"/>
  <c r="C83" i="1"/>
  <c r="D82" i="1"/>
  <c r="C82" i="1"/>
  <c r="H82" i="1" s="1"/>
  <c r="D81" i="1"/>
  <c r="C81" i="1"/>
  <c r="D80" i="1"/>
  <c r="C80" i="1"/>
  <c r="H80" i="1" s="1"/>
  <c r="D79" i="1"/>
  <c r="C79" i="1"/>
  <c r="D78"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C46" i="1"/>
  <c r="H46" i="1" s="1"/>
  <c r="D45" i="1"/>
  <c r="D44" i="1"/>
  <c r="C44" i="1"/>
  <c r="D43" i="1"/>
  <c r="C43" i="1"/>
  <c r="D42" i="1"/>
  <c r="C42" i="1"/>
  <c r="D41" i="1"/>
  <c r="C41" i="1"/>
  <c r="D40" i="1"/>
  <c r="C40" i="1"/>
  <c r="D39" i="1"/>
  <c r="D38" i="1"/>
  <c r="C38" i="1"/>
  <c r="D37" i="1"/>
  <c r="C37" i="1"/>
  <c r="D36" i="1"/>
  <c r="C36" i="1"/>
  <c r="H36" i="1" s="1"/>
  <c r="D35" i="1"/>
  <c r="C35" i="1"/>
  <c r="D34" i="1"/>
  <c r="C34" i="1"/>
  <c r="D33" i="1"/>
  <c r="C33" i="1"/>
  <c r="D32" i="1"/>
  <c r="C32" i="1"/>
  <c r="H32" i="1" s="1"/>
  <c r="D31" i="1"/>
  <c r="C31" i="1"/>
  <c r="D30" i="1"/>
  <c r="C30" i="1"/>
  <c r="D29" i="1"/>
  <c r="C29" i="1"/>
  <c r="D28" i="1"/>
  <c r="C28" i="1"/>
  <c r="H28" i="1" s="1"/>
  <c r="D27" i="1"/>
  <c r="C27" i="1"/>
  <c r="D26" i="1"/>
  <c r="C26" i="1"/>
  <c r="D25" i="1"/>
  <c r="C25" i="1"/>
  <c r="D24" i="1"/>
  <c r="C24" i="1"/>
  <c r="H24" i="1" s="1"/>
  <c r="D23" i="1"/>
  <c r="C23" i="1"/>
  <c r="D22" i="1"/>
  <c r="C22" i="1"/>
  <c r="D21" i="1"/>
  <c r="C21" i="1"/>
  <c r="D20" i="1"/>
  <c r="C20" i="1"/>
  <c r="H20" i="1" s="1"/>
  <c r="D19" i="1"/>
  <c r="C19" i="1"/>
  <c r="D18" i="1"/>
  <c r="C18" i="1"/>
  <c r="D17" i="1"/>
  <c r="C17" i="1"/>
  <c r="D16" i="1"/>
  <c r="C16" i="1"/>
  <c r="H16" i="1" s="1"/>
  <c r="D15" i="1"/>
  <c r="C15" i="1"/>
  <c r="D14" i="1"/>
  <c r="C14" i="1"/>
  <c r="D13" i="1"/>
  <c r="C13" i="1"/>
  <c r="D12" i="1"/>
  <c r="C12" i="1"/>
  <c r="H12" i="1" s="1"/>
  <c r="D11" i="1"/>
  <c r="C11" i="1"/>
  <c r="D10" i="1"/>
  <c r="C10" i="1"/>
  <c r="D9" i="1"/>
  <c r="C9" i="1"/>
  <c r="D8" i="1"/>
  <c r="C8" i="1"/>
  <c r="H8" i="1" s="1"/>
  <c r="D7" i="1"/>
  <c r="C7" i="1"/>
  <c r="D6" i="1"/>
  <c r="C6" i="1"/>
  <c r="D5" i="1"/>
  <c r="C5" i="1"/>
  <c r="D4" i="1"/>
  <c r="C4" i="1"/>
  <c r="H4" i="1" s="1"/>
  <c r="D3" i="1"/>
  <c r="E320" i="9" l="1"/>
  <c r="B320" i="9" s="1"/>
  <c r="E326" i="9"/>
  <c r="B326" i="9" s="1"/>
  <c r="E36" i="9"/>
  <c r="B36" i="9" s="1"/>
  <c r="E322" i="9"/>
  <c r="B322" i="9" s="1"/>
  <c r="E327" i="9"/>
  <c r="B327" i="9" s="1"/>
  <c r="E311" i="9"/>
  <c r="B311" i="9" s="1"/>
  <c r="I41" i="3"/>
  <c r="E31" i="9"/>
  <c r="B31" i="9" s="1"/>
  <c r="E37" i="9"/>
  <c r="B37" i="9" s="1"/>
  <c r="E307" i="9"/>
  <c r="B307" i="9" s="1"/>
  <c r="E324" i="9"/>
  <c r="B324" i="9" s="1"/>
  <c r="E69" i="5"/>
  <c r="D1074" i="1" s="1"/>
  <c r="H1155" i="1"/>
  <c r="D1155" i="1"/>
  <c r="H1152" i="1"/>
  <c r="F19" i="5"/>
  <c r="H1263" i="1"/>
  <c r="E304" i="9"/>
  <c r="B304" i="9" s="1"/>
  <c r="E255" i="5"/>
  <c r="E303" i="9"/>
  <c r="B303" i="9" s="1"/>
  <c r="J1558" i="1"/>
  <c r="C1555" i="1"/>
  <c r="H1555" i="1" s="1"/>
  <c r="H34" i="3"/>
  <c r="C1556" i="1"/>
  <c r="H1556" i="1" s="1"/>
  <c r="H1540" i="1"/>
  <c r="D5" i="7"/>
  <c r="H33" i="3" s="1"/>
  <c r="C1539" i="1"/>
  <c r="H1539" i="1" s="1"/>
  <c r="I34" i="3"/>
  <c r="D1555" i="1"/>
  <c r="E5" i="7"/>
  <c r="G346" i="9" s="1"/>
  <c r="E346" i="9" s="1"/>
  <c r="E647" i="4"/>
  <c r="D641" i="1" s="1"/>
  <c r="H649" i="1"/>
  <c r="H647" i="1"/>
  <c r="C1585" i="1"/>
  <c r="H1585" i="1" s="1"/>
  <c r="E340" i="9"/>
  <c r="B340" i="9" s="1"/>
  <c r="H40" i="1"/>
  <c r="H44" i="1"/>
  <c r="H298" i="1"/>
  <c r="H302" i="1"/>
  <c r="E406" i="4"/>
  <c r="D401" i="1" s="1"/>
  <c r="D402" i="1"/>
  <c r="H402" i="1" s="1"/>
  <c r="D51" i="8"/>
  <c r="C1644" i="1"/>
  <c r="H1644" i="1" s="1"/>
  <c r="H260" i="1"/>
  <c r="H264" i="1"/>
  <c r="H268" i="1"/>
  <c r="H42" i="1"/>
  <c r="H132" i="1"/>
  <c r="H140" i="1"/>
  <c r="H144" i="1"/>
  <c r="H152" i="1"/>
  <c r="H156" i="1"/>
  <c r="H164" i="1"/>
  <c r="H168" i="1"/>
  <c r="H172" i="1"/>
  <c r="H176" i="1"/>
  <c r="H180" i="1"/>
  <c r="H184" i="1"/>
  <c r="H188" i="1"/>
  <c r="H192" i="1"/>
  <c r="H196" i="1"/>
  <c r="H200" i="1"/>
  <c r="H204" i="1"/>
  <c r="H208" i="1"/>
  <c r="H212" i="1"/>
  <c r="H216" i="1"/>
  <c r="H220" i="1"/>
  <c r="H224" i="1"/>
  <c r="H6" i="1"/>
  <c r="H10" i="1"/>
  <c r="H14" i="1"/>
  <c r="H18" i="1"/>
  <c r="H22" i="1"/>
  <c r="H26" i="1"/>
  <c r="H30" i="1"/>
  <c r="H34" i="1"/>
  <c r="H38" i="1"/>
  <c r="H124" i="1"/>
  <c r="H128" i="1"/>
  <c r="H371" i="1"/>
  <c r="H375" i="1"/>
  <c r="H379" i="1"/>
  <c r="H383" i="1"/>
  <c r="H387" i="1"/>
  <c r="H391" i="1"/>
  <c r="H395" i="1"/>
  <c r="H399" i="1"/>
  <c r="H501" i="1"/>
  <c r="H505" i="1"/>
  <c r="H509" i="1"/>
  <c r="H513" i="1"/>
  <c r="F83" i="4"/>
  <c r="D82" i="4"/>
  <c r="F346" i="4"/>
  <c r="D321" i="4"/>
  <c r="D648" i="4"/>
  <c r="C422" i="1"/>
  <c r="H422" i="1" s="1"/>
  <c r="H5" i="1"/>
  <c r="H9" i="1"/>
  <c r="H13" i="1"/>
  <c r="H17" i="1"/>
  <c r="H21" i="1"/>
  <c r="H25" i="1"/>
  <c r="H29" i="1"/>
  <c r="H33" i="1"/>
  <c r="H37" i="1"/>
  <c r="H41" i="1"/>
  <c r="H49" i="1"/>
  <c r="H53" i="1"/>
  <c r="H57" i="1"/>
  <c r="H61" i="1"/>
  <c r="H65" i="1"/>
  <c r="H69" i="1"/>
  <c r="H73" i="1"/>
  <c r="H77" i="1"/>
  <c r="H81" i="1"/>
  <c r="H85" i="1"/>
  <c r="H89" i="1"/>
  <c r="H93" i="1"/>
  <c r="H97" i="1"/>
  <c r="H101" i="1"/>
  <c r="H105" i="1"/>
  <c r="H109" i="1"/>
  <c r="H113" i="1"/>
  <c r="H117" i="1"/>
  <c r="H125" i="1"/>
  <c r="H129" i="1"/>
  <c r="H133" i="1"/>
  <c r="H137" i="1"/>
  <c r="H141" i="1"/>
  <c r="H145" i="1"/>
  <c r="H149" i="1"/>
  <c r="H153" i="1"/>
  <c r="H157"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261" i="1"/>
  <c r="H265" i="1"/>
  <c r="H273" i="1"/>
  <c r="H277" i="1"/>
  <c r="H281" i="1"/>
  <c r="H285" i="1"/>
  <c r="H289" i="1"/>
  <c r="H293" i="1"/>
  <c r="H299" i="1"/>
  <c r="H307" i="1"/>
  <c r="H311" i="1"/>
  <c r="H315" i="1"/>
  <c r="H421" i="1"/>
  <c r="H593" i="1"/>
  <c r="H597" i="1"/>
  <c r="H601" i="1"/>
  <c r="H605" i="1"/>
  <c r="H609" i="1"/>
  <c r="H613" i="1"/>
  <c r="H617" i="1"/>
  <c r="H621" i="1"/>
  <c r="H625" i="1"/>
  <c r="H629" i="1"/>
  <c r="H1184" i="1"/>
  <c r="H86" i="1"/>
  <c r="H90" i="1"/>
  <c r="H94" i="1"/>
  <c r="H98" i="1"/>
  <c r="H106" i="1"/>
  <c r="H110" i="1"/>
  <c r="H114" i="1"/>
  <c r="H118" i="1"/>
  <c r="H122" i="1"/>
  <c r="H126" i="1"/>
  <c r="H134" i="1"/>
  <c r="H138" i="1"/>
  <c r="H142" i="1"/>
  <c r="H146" i="1"/>
  <c r="H150" i="1"/>
  <c r="H154" i="1"/>
  <c r="H158" i="1"/>
  <c r="H162" i="1"/>
  <c r="H166" i="1"/>
  <c r="H170" i="1"/>
  <c r="H174" i="1"/>
  <c r="H178" i="1"/>
  <c r="H182" i="1"/>
  <c r="H186" i="1"/>
  <c r="H190" i="1"/>
  <c r="H194" i="1"/>
  <c r="H198" i="1"/>
  <c r="H202" i="1"/>
  <c r="H206" i="1"/>
  <c r="H210" i="1"/>
  <c r="H214" i="1"/>
  <c r="H218" i="1"/>
  <c r="H222" i="1"/>
  <c r="H230" i="1"/>
  <c r="H234" i="1"/>
  <c r="H238" i="1"/>
  <c r="H242" i="1"/>
  <c r="H246" i="1"/>
  <c r="H250" i="1"/>
  <c r="H254" i="1"/>
  <c r="H262" i="1"/>
  <c r="H266" i="1"/>
  <c r="H270" i="1"/>
  <c r="H274" i="1"/>
  <c r="H278" i="1"/>
  <c r="H282" i="1"/>
  <c r="H286" i="1"/>
  <c r="H290" i="1"/>
  <c r="H294" i="1"/>
  <c r="H300" i="1"/>
  <c r="H304" i="1"/>
  <c r="H308" i="1"/>
  <c r="H357" i="1"/>
  <c r="H361" i="1"/>
  <c r="H365" i="1"/>
  <c r="H427" i="1"/>
  <c r="H431" i="1"/>
  <c r="H435" i="1"/>
  <c r="H439" i="1"/>
  <c r="H443" i="1"/>
  <c r="H447" i="1"/>
  <c r="H451" i="1"/>
  <c r="H455" i="1"/>
  <c r="H459" i="1"/>
  <c r="H463" i="1"/>
  <c r="H467" i="1"/>
  <c r="H471" i="1"/>
  <c r="H475" i="1"/>
  <c r="H479" i="1"/>
  <c r="H483" i="1"/>
  <c r="H487" i="1"/>
  <c r="H491" i="1"/>
  <c r="H495" i="1"/>
  <c r="H573" i="1"/>
  <c r="H577" i="1"/>
  <c r="H7" i="1"/>
  <c r="H11" i="1"/>
  <c r="H15" i="1"/>
  <c r="H19" i="1"/>
  <c r="H23" i="1"/>
  <c r="H27" i="1"/>
  <c r="H31" i="1"/>
  <c r="H35" i="1"/>
  <c r="H43" i="1"/>
  <c r="H47" i="1"/>
  <c r="H51" i="1"/>
  <c r="H55" i="1"/>
  <c r="H59" i="1"/>
  <c r="H63" i="1"/>
  <c r="H67" i="1"/>
  <c r="H71" i="1"/>
  <c r="H75" i="1"/>
  <c r="H79" i="1"/>
  <c r="H83" i="1"/>
  <c r="H87" i="1"/>
  <c r="H91" i="1"/>
  <c r="H95" i="1"/>
  <c r="H99" i="1"/>
  <c r="H103" i="1"/>
  <c r="H107" i="1"/>
  <c r="H111" i="1"/>
  <c r="H115" i="1"/>
  <c r="H119" i="1"/>
  <c r="H123" i="1"/>
  <c r="H127" i="1"/>
  <c r="H131" i="1"/>
  <c r="H135" i="1"/>
  <c r="H139" i="1"/>
  <c r="H143" i="1"/>
  <c r="H147" i="1"/>
  <c r="H151" i="1"/>
  <c r="H155" i="1"/>
  <c r="H159" i="1"/>
  <c r="H163" i="1"/>
  <c r="H167" i="1"/>
  <c r="H171" i="1"/>
  <c r="H175" i="1"/>
  <c r="H179" i="1"/>
  <c r="H183" i="1"/>
  <c r="H187" i="1"/>
  <c r="H191" i="1"/>
  <c r="H195" i="1"/>
  <c r="H199" i="1"/>
  <c r="H203" i="1"/>
  <c r="H207" i="1"/>
  <c r="H211" i="1"/>
  <c r="H215" i="1"/>
  <c r="H219" i="1"/>
  <c r="H223" i="1"/>
  <c r="H227" i="1"/>
  <c r="H231" i="1"/>
  <c r="H235" i="1"/>
  <c r="H239" i="1"/>
  <c r="H243" i="1"/>
  <c r="H247" i="1"/>
  <c r="H251" i="1"/>
  <c r="H255" i="1"/>
  <c r="H259" i="1"/>
  <c r="H263" i="1"/>
  <c r="H267" i="1"/>
  <c r="H271" i="1"/>
  <c r="H275" i="1"/>
  <c r="H279" i="1"/>
  <c r="H283" i="1"/>
  <c r="H287" i="1"/>
  <c r="H291" i="1"/>
  <c r="H301" i="1"/>
  <c r="H305" i="1"/>
  <c r="H309" i="1"/>
  <c r="H313" i="1"/>
  <c r="H415" i="1"/>
  <c r="H533" i="1"/>
  <c r="H537" i="1"/>
  <c r="H541" i="1"/>
  <c r="H545" i="1"/>
  <c r="H549" i="1"/>
  <c r="H553" i="1"/>
  <c r="H557" i="1"/>
  <c r="H561" i="1"/>
  <c r="H1019" i="1"/>
  <c r="H1023" i="1"/>
  <c r="H1027" i="1"/>
  <c r="H1031" i="1"/>
  <c r="H1035" i="1"/>
  <c r="H1039" i="1"/>
  <c r="H1043" i="1"/>
  <c r="H1047" i="1"/>
  <c r="H1051" i="1"/>
  <c r="H1055" i="1"/>
  <c r="H1059" i="1"/>
  <c r="H1063" i="1"/>
  <c r="H1067" i="1"/>
  <c r="H1071" i="1"/>
  <c r="H1079" i="1"/>
  <c r="H1083" i="1"/>
  <c r="H1087" i="1"/>
  <c r="H1091" i="1"/>
  <c r="F141" i="4"/>
  <c r="D140" i="4"/>
  <c r="F572" i="4"/>
  <c r="D571" i="4"/>
  <c r="F252" i="5"/>
  <c r="C1256" i="1"/>
  <c r="H1256" i="1" s="1"/>
  <c r="F297" i="5"/>
  <c r="D296" i="5"/>
  <c r="F22" i="6"/>
  <c r="C1418" i="1"/>
  <c r="H1418" i="1" s="1"/>
  <c r="H310" i="1"/>
  <c r="H314" i="1"/>
  <c r="H318" i="1"/>
  <c r="H322" i="1"/>
  <c r="H326" i="1"/>
  <c r="H330" i="1"/>
  <c r="H334" i="1"/>
  <c r="H338" i="1"/>
  <c r="H342" i="1"/>
  <c r="H346" i="1"/>
  <c r="H350" i="1"/>
  <c r="H354" i="1"/>
  <c r="H358" i="1"/>
  <c r="H362" i="1"/>
  <c r="H366" i="1"/>
  <c r="H370" i="1"/>
  <c r="H374" i="1"/>
  <c r="H378" i="1"/>
  <c r="H382" i="1"/>
  <c r="H386" i="1"/>
  <c r="H390" i="1"/>
  <c r="H394" i="1"/>
  <c r="H398" i="1"/>
  <c r="H406" i="1"/>
  <c r="H410" i="1"/>
  <c r="H414"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4" i="1"/>
  <c r="H538" i="1"/>
  <c r="H542" i="1"/>
  <c r="H546" i="1"/>
  <c r="H550" i="1"/>
  <c r="H554" i="1"/>
  <c r="H558" i="1"/>
  <c r="H562" i="1"/>
  <c r="C566" i="1"/>
  <c r="H566" i="1" s="1"/>
  <c r="H570" i="1"/>
  <c r="H574" i="1"/>
  <c r="C578" i="1"/>
  <c r="H578" i="1" s="1"/>
  <c r="H582" i="1"/>
  <c r="H586" i="1"/>
  <c r="H590" i="1"/>
  <c r="H594" i="1"/>
  <c r="H598" i="1"/>
  <c r="H602" i="1"/>
  <c r="H606" i="1"/>
  <c r="H610" i="1"/>
  <c r="H614" i="1"/>
  <c r="H618" i="1"/>
  <c r="H622" i="1"/>
  <c r="H626" i="1"/>
  <c r="H630" i="1"/>
  <c r="F39" i="4"/>
  <c r="D7" i="4"/>
  <c r="F135" i="4"/>
  <c r="D134" i="4"/>
  <c r="F181" i="5"/>
  <c r="D178" i="5"/>
  <c r="E296" i="5"/>
  <c r="D1300" i="1" s="1"/>
  <c r="D1301" i="1"/>
  <c r="H1301" i="1" s="1"/>
  <c r="H1085" i="1"/>
  <c r="H1089" i="1"/>
  <c r="H1097" i="1"/>
  <c r="H1101" i="1"/>
  <c r="H1105" i="1"/>
  <c r="H1109" i="1"/>
  <c r="H1471" i="1"/>
  <c r="F129" i="4"/>
  <c r="D125" i="4"/>
  <c r="E178" i="5"/>
  <c r="D1185" i="1"/>
  <c r="H1185" i="1" s="1"/>
  <c r="H499" i="1"/>
  <c r="H503" i="1"/>
  <c r="H507" i="1"/>
  <c r="H511" i="1"/>
  <c r="H515" i="1"/>
  <c r="H519" i="1"/>
  <c r="H523" i="1"/>
  <c r="H527" i="1"/>
  <c r="H531" i="1"/>
  <c r="H535" i="1"/>
  <c r="H539" i="1"/>
  <c r="H543" i="1"/>
  <c r="H547" i="1"/>
  <c r="H551" i="1"/>
  <c r="H555" i="1"/>
  <c r="H559" i="1"/>
  <c r="H563" i="1"/>
  <c r="H567" i="1"/>
  <c r="H571" i="1"/>
  <c r="H575" i="1"/>
  <c r="H579" i="1"/>
  <c r="H583" i="1"/>
  <c r="H587" i="1"/>
  <c r="H595" i="1"/>
  <c r="H599" i="1"/>
  <c r="H603" i="1"/>
  <c r="H607" i="1"/>
  <c r="H611" i="1"/>
  <c r="H615" i="1"/>
  <c r="H619" i="1"/>
  <c r="H623" i="1"/>
  <c r="H627" i="1"/>
  <c r="H631" i="1"/>
  <c r="H635" i="1"/>
  <c r="E360" i="4"/>
  <c r="E430" i="4"/>
  <c r="E6" i="4"/>
  <c r="F283" i="4"/>
  <c r="D273" i="4"/>
  <c r="I23" i="3"/>
  <c r="H312" i="1"/>
  <c r="H320" i="1"/>
  <c r="H324" i="1"/>
  <c r="H328" i="1"/>
  <c r="H332" i="1"/>
  <c r="H336" i="1"/>
  <c r="H340" i="1"/>
  <c r="H344" i="1"/>
  <c r="H348" i="1"/>
  <c r="H352" i="1"/>
  <c r="H360" i="1"/>
  <c r="H364" i="1"/>
  <c r="H372" i="1"/>
  <c r="H376" i="1"/>
  <c r="H380" i="1"/>
  <c r="H384" i="1"/>
  <c r="H388" i="1"/>
  <c r="H392" i="1"/>
  <c r="H396" i="1"/>
  <c r="H400" i="1"/>
  <c r="H404" i="1"/>
  <c r="H408" i="1"/>
  <c r="H416" i="1"/>
  <c r="H428" i="1"/>
  <c r="H432" i="1"/>
  <c r="H436" i="1"/>
  <c r="H440" i="1"/>
  <c r="H444" i="1"/>
  <c r="H448" i="1"/>
  <c r="H452" i="1"/>
  <c r="H456" i="1"/>
  <c r="H460"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C572" i="1"/>
  <c r="H572" i="1" s="1"/>
  <c r="H576" i="1"/>
  <c r="H580" i="1"/>
  <c r="H584" i="1"/>
  <c r="H588" i="1"/>
  <c r="H592" i="1"/>
  <c r="H596" i="1"/>
  <c r="H600" i="1"/>
  <c r="H604" i="1"/>
  <c r="H608" i="1"/>
  <c r="H612" i="1"/>
  <c r="H616" i="1"/>
  <c r="H620" i="1"/>
  <c r="H624" i="1"/>
  <c r="H628" i="1"/>
  <c r="H632" i="1"/>
  <c r="H636" i="1"/>
  <c r="H1188" i="1"/>
  <c r="H1192" i="1"/>
  <c r="H1196" i="1"/>
  <c r="H1200" i="1"/>
  <c r="H1204" i="1"/>
  <c r="H1208" i="1"/>
  <c r="H1212" i="1"/>
  <c r="H1216" i="1"/>
  <c r="H1220" i="1"/>
  <c r="H1224" i="1"/>
  <c r="H1228" i="1"/>
  <c r="H1232" i="1"/>
  <c r="H1236" i="1"/>
  <c r="H1240" i="1"/>
  <c r="H1431" i="1"/>
  <c r="F50" i="4"/>
  <c r="D49" i="4"/>
  <c r="D522" i="4"/>
  <c r="B279" i="9"/>
  <c r="B289" i="9"/>
  <c r="H1238" i="1"/>
  <c r="H1242" i="1"/>
  <c r="H1246" i="1"/>
  <c r="H1250" i="1"/>
  <c r="H1254" i="1"/>
  <c r="H1258" i="1"/>
  <c r="H1262"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H1398" i="1"/>
  <c r="H1402" i="1"/>
  <c r="H1406" i="1"/>
  <c r="H1410" i="1"/>
  <c r="H1414" i="1"/>
  <c r="H1422" i="1"/>
  <c r="H1426" i="1"/>
  <c r="H1430" i="1"/>
  <c r="H1434" i="1"/>
  <c r="H1438" i="1"/>
  <c r="H1442" i="1"/>
  <c r="H1446" i="1"/>
  <c r="H1450" i="1"/>
  <c r="H1454" i="1"/>
  <c r="H1458" i="1"/>
  <c r="H1462" i="1"/>
  <c r="H1466" i="1"/>
  <c r="H1470" i="1"/>
  <c r="H1474" i="1"/>
  <c r="H1478" i="1"/>
  <c r="H1482" i="1"/>
  <c r="H1486" i="1"/>
  <c r="H1490" i="1"/>
  <c r="H1494" i="1"/>
  <c r="H1498" i="1"/>
  <c r="H1502" i="1"/>
  <c r="H1506" i="1"/>
  <c r="H1514" i="1"/>
  <c r="H1518" i="1"/>
  <c r="H1522" i="1"/>
  <c r="H1526" i="1"/>
  <c r="H1530" i="1"/>
  <c r="H1534" i="1"/>
  <c r="F44" i="4"/>
  <c r="D43" i="4"/>
  <c r="F165" i="4"/>
  <c r="D164" i="4"/>
  <c r="E273" i="4"/>
  <c r="D269" i="1" s="1"/>
  <c r="F502" i="4"/>
  <c r="D491" i="4"/>
  <c r="F120" i="5"/>
  <c r="D119" i="5"/>
  <c r="F147" i="5"/>
  <c r="F277" i="5"/>
  <c r="D274" i="5"/>
  <c r="J1543" i="1"/>
  <c r="J1547" i="1"/>
  <c r="J1551" i="1"/>
  <c r="J1559" i="1"/>
  <c r="H1563" i="1"/>
  <c r="J1567" i="1"/>
  <c r="H1571" i="1"/>
  <c r="J1575" i="1"/>
  <c r="J1579" i="1"/>
  <c r="E164" i="4"/>
  <c r="D160" i="1" s="1"/>
  <c r="F194" i="4"/>
  <c r="F362" i="4"/>
  <c r="D361" i="4"/>
  <c r="H156" i="9"/>
  <c r="E597" i="4"/>
  <c r="D591" i="1" s="1"/>
  <c r="D12" i="5"/>
  <c r="F256" i="5"/>
  <c r="D255" i="5"/>
  <c r="B255" i="9"/>
  <c r="B287" i="9"/>
  <c r="F263" i="4"/>
  <c r="D262" i="4"/>
  <c r="F432" i="4"/>
  <c r="D431" i="4"/>
  <c r="E536" i="4"/>
  <c r="F107" i="5"/>
  <c r="D88" i="5"/>
  <c r="F237" i="5"/>
  <c r="D219" i="5"/>
  <c r="E5" i="6"/>
  <c r="F115" i="6"/>
  <c r="D114" i="6"/>
  <c r="B231" i="9"/>
  <c r="B263" i="9"/>
  <c r="H1244" i="1"/>
  <c r="H1248" i="1"/>
  <c r="H1252" i="1"/>
  <c r="H1260" i="1"/>
  <c r="H1264" i="1"/>
  <c r="H1268" i="1"/>
  <c r="H1272" i="1"/>
  <c r="H1276" i="1"/>
  <c r="H1280" i="1"/>
  <c r="H1284" i="1"/>
  <c r="H1288" i="1"/>
  <c r="H1292" i="1"/>
  <c r="H1296"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E262" i="4"/>
  <c r="D258" i="1" s="1"/>
  <c r="F545" i="4"/>
  <c r="D536" i="4"/>
  <c r="D597" i="4"/>
  <c r="F71" i="5"/>
  <c r="D70" i="5"/>
  <c r="B229" i="9"/>
  <c r="B251" i="9"/>
  <c r="B261" i="9"/>
  <c r="B283" i="9"/>
  <c r="B341" i="9"/>
  <c r="D106" i="4"/>
  <c r="F112" i="4"/>
  <c r="D230" i="4"/>
  <c r="D373" i="4"/>
  <c r="F379" i="4"/>
  <c r="F393" i="4"/>
  <c r="D406" i="4"/>
  <c r="F656" i="4"/>
  <c r="F63" i="5"/>
  <c r="D5" i="6"/>
  <c r="F61" i="4"/>
  <c r="F126" i="4"/>
  <c r="F170" i="4"/>
  <c r="G314" i="9"/>
  <c r="F178" i="4"/>
  <c r="D647" i="4"/>
  <c r="E156" i="9"/>
  <c r="B156" i="9" s="1"/>
  <c r="H314" i="9"/>
  <c r="F216" i="4"/>
  <c r="F428" i="4"/>
  <c r="F13" i="5"/>
  <c r="F171" i="5"/>
  <c r="B296" i="9"/>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E24" i="9" s="1"/>
  <c r="F153" i="4"/>
  <c r="F426" i="4"/>
  <c r="F427" i="4"/>
  <c r="F607" i="4"/>
  <c r="F89" i="5"/>
  <c r="G316" i="9"/>
  <c r="G315" i="9"/>
  <c r="H316" i="9"/>
  <c r="H315" i="9"/>
  <c r="F150" i="5"/>
  <c r="F178" i="5"/>
  <c r="F197" i="5"/>
  <c r="F203" i="5"/>
  <c r="F219" i="5"/>
  <c r="F5" i="6"/>
  <c r="D141" i="6"/>
  <c r="D44" i="8"/>
  <c r="H310" i="9"/>
  <c r="G310" i="9"/>
  <c r="E310" i="9" s="1"/>
  <c r="B310" i="9" s="1"/>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I10" i="9"/>
  <c r="G174" i="9"/>
  <c r="E174" i="9" s="1"/>
  <c r="B174" i="9" s="1"/>
  <c r="E6" i="5" l="1"/>
  <c r="D1259" i="1"/>
  <c r="E251" i="5"/>
  <c r="B346" i="9"/>
  <c r="E345" i="9"/>
  <c r="I10" i="3" s="1"/>
  <c r="G1555" i="1"/>
  <c r="C1538" i="1"/>
  <c r="I33" i="3"/>
  <c r="D1538" i="1"/>
  <c r="F228" i="9"/>
  <c r="B228" i="9" s="1"/>
  <c r="B207" i="9"/>
  <c r="F255" i="5"/>
  <c r="C1259" i="1"/>
  <c r="D424" i="1"/>
  <c r="E180" i="9"/>
  <c r="B180" i="9" s="1"/>
  <c r="E309" i="9"/>
  <c r="B309" i="9" s="1"/>
  <c r="G1644" i="1"/>
  <c r="F373" i="4"/>
  <c r="C368" i="1"/>
  <c r="F114" i="6"/>
  <c r="C1510" i="1"/>
  <c r="H30" i="3"/>
  <c r="F431" i="4"/>
  <c r="D430" i="4"/>
  <c r="C425" i="1"/>
  <c r="F491" i="4"/>
  <c r="C485" i="1"/>
  <c r="E418" i="4"/>
  <c r="D413" i="1" s="1"/>
  <c r="D355" i="1"/>
  <c r="G336" i="9"/>
  <c r="D177" i="5"/>
  <c r="C1182" i="1"/>
  <c r="D251" i="5"/>
  <c r="C1628" i="1"/>
  <c r="D45" i="8"/>
  <c r="F230" i="4"/>
  <c r="C226" i="1"/>
  <c r="F70" i="5"/>
  <c r="D69" i="5"/>
  <c r="C1075" i="1"/>
  <c r="F12" i="5"/>
  <c r="D7" i="5"/>
  <c r="C1017" i="1"/>
  <c r="F522" i="4"/>
  <c r="C516" i="1"/>
  <c r="F648" i="4"/>
  <c r="C642" i="1"/>
  <c r="G642" i="1" s="1"/>
  <c r="H27" i="3"/>
  <c r="C1401" i="1"/>
  <c r="E141" i="6"/>
  <c r="G348" i="9" s="1"/>
  <c r="E348" i="9" s="1"/>
  <c r="D1401" i="1"/>
  <c r="I27" i="3"/>
  <c r="F262" i="4"/>
  <c r="C258" i="1"/>
  <c r="F49" i="4"/>
  <c r="C45" i="1"/>
  <c r="D1011" i="1"/>
  <c r="F134" i="4"/>
  <c r="C130" i="1"/>
  <c r="F321" i="4"/>
  <c r="D308" i="4"/>
  <c r="C316" i="1"/>
  <c r="E535" i="4"/>
  <c r="D530" i="1"/>
  <c r="F106" i="4"/>
  <c r="C102" i="1"/>
  <c r="F597" i="4"/>
  <c r="C591" i="1"/>
  <c r="G339" i="9"/>
  <c r="E339" i="9" s="1"/>
  <c r="B339" i="9" s="1"/>
  <c r="C1223" i="1"/>
  <c r="F274" i="5"/>
  <c r="C1278" i="1"/>
  <c r="F164" i="4"/>
  <c r="C160" i="1"/>
  <c r="F273" i="4"/>
  <c r="C269" i="1"/>
  <c r="F571" i="4"/>
  <c r="C565" i="1"/>
  <c r="H642" i="1"/>
  <c r="F647" i="4"/>
  <c r="C641" i="1"/>
  <c r="F536" i="4"/>
  <c r="D535" i="4"/>
  <c r="C530" i="1"/>
  <c r="E152" i="4"/>
  <c r="F361" i="4"/>
  <c r="D360" i="4"/>
  <c r="C356" i="1"/>
  <c r="H336" i="9"/>
  <c r="E177" i="5"/>
  <c r="D1182" i="1"/>
  <c r="F7" i="4"/>
  <c r="D6" i="4"/>
  <c r="C3" i="1"/>
  <c r="E417" i="4"/>
  <c r="D412" i="1" s="1"/>
  <c r="F406" i="4"/>
  <c r="C401" i="1"/>
  <c r="F88" i="5"/>
  <c r="C1093" i="1"/>
  <c r="F43" i="4"/>
  <c r="C39" i="1"/>
  <c r="D152" i="4"/>
  <c r="F125" i="4"/>
  <c r="C121" i="1"/>
  <c r="F140" i="4"/>
  <c r="C136" i="1"/>
  <c r="F82" i="4"/>
  <c r="C78" i="1"/>
  <c r="E179" i="9"/>
  <c r="B179" i="9" s="1"/>
  <c r="E314" i="9"/>
  <c r="B314" i="9" s="1"/>
  <c r="F119" i="5"/>
  <c r="C1124" i="1"/>
  <c r="I17" i="3"/>
  <c r="D2" i="1"/>
  <c r="F296" i="5"/>
  <c r="C1300" i="1"/>
  <c r="K1481" i="9"/>
  <c r="G344" i="9"/>
  <c r="E344" i="9" s="1"/>
  <c r="B344" i="9" s="1"/>
  <c r="I39" i="3"/>
  <c r="C1621" i="1"/>
  <c r="G343" i="9"/>
  <c r="E343" i="9" s="1"/>
  <c r="H31" i="3"/>
  <c r="C1537" i="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D1255" i="1" l="1"/>
  <c r="I25" i="3"/>
  <c r="G1538" i="1"/>
  <c r="H1538" i="1"/>
  <c r="H1124" i="1"/>
  <c r="G1124" i="1"/>
  <c r="H121" i="1"/>
  <c r="G121" i="1"/>
  <c r="H356" i="1"/>
  <c r="G356" i="1"/>
  <c r="H1278" i="1"/>
  <c r="G1278" i="1"/>
  <c r="G1401" i="1"/>
  <c r="H1401" i="1"/>
  <c r="F251" i="5"/>
  <c r="C1255" i="1"/>
  <c r="H25" i="3"/>
  <c r="H425" i="1"/>
  <c r="G425" i="1"/>
  <c r="F7" i="5"/>
  <c r="H22" i="3"/>
  <c r="D6" i="5"/>
  <c r="C1012" i="1"/>
  <c r="E640" i="4"/>
  <c r="D634" i="1" s="1"/>
  <c r="D529" i="1"/>
  <c r="H45" i="1"/>
  <c r="G45" i="1"/>
  <c r="H1075" i="1"/>
  <c r="G1075" i="1"/>
  <c r="H1182" i="1"/>
  <c r="G1182" i="1"/>
  <c r="D639" i="4"/>
  <c r="C424" i="1"/>
  <c r="F430" i="4"/>
  <c r="D299" i="4"/>
  <c r="H18" i="3"/>
  <c r="C148" i="1"/>
  <c r="F152" i="4"/>
  <c r="H3" i="1"/>
  <c r="G3" i="1"/>
  <c r="H565" i="1"/>
  <c r="G565" i="1"/>
  <c r="H1223" i="1"/>
  <c r="G1223" i="1"/>
  <c r="H316" i="1"/>
  <c r="G316" i="1"/>
  <c r="F69" i="5"/>
  <c r="H23" i="3"/>
  <c r="C1074" i="1"/>
  <c r="F177" i="5"/>
  <c r="H24" i="3"/>
  <c r="D176" i="5"/>
  <c r="C1181" i="1"/>
  <c r="H1628" i="1"/>
  <c r="G1628" i="1"/>
  <c r="H258" i="1"/>
  <c r="G258" i="1"/>
  <c r="E336" i="9"/>
  <c r="B336" i="9" s="1"/>
  <c r="H641" i="1"/>
  <c r="G641" i="1"/>
  <c r="H17" i="3"/>
  <c r="C2" i="1"/>
  <c r="D422" i="4"/>
  <c r="F6" i="4"/>
  <c r="H1300" i="1"/>
  <c r="G1300" i="1"/>
  <c r="H78" i="1"/>
  <c r="G78" i="1"/>
  <c r="H530" i="1"/>
  <c r="G530" i="1"/>
  <c r="H269" i="1"/>
  <c r="G269" i="1"/>
  <c r="H591" i="1"/>
  <c r="G591" i="1"/>
  <c r="H516" i="1"/>
  <c r="G516" i="1"/>
  <c r="H226" i="1"/>
  <c r="G226" i="1"/>
  <c r="H1510" i="1"/>
  <c r="G1510" i="1"/>
  <c r="E639" i="4"/>
  <c r="D633" i="1" s="1"/>
  <c r="I31" i="3"/>
  <c r="D1537" i="1"/>
  <c r="H1537" i="1" s="1"/>
  <c r="D418" i="4"/>
  <c r="C355" i="1"/>
  <c r="F360" i="4"/>
  <c r="H39" i="1"/>
  <c r="G39" i="1"/>
  <c r="E299" i="4"/>
  <c r="I18" i="3"/>
  <c r="D148" i="1"/>
  <c r="D417" i="4"/>
  <c r="C303" i="1"/>
  <c r="F308" i="4"/>
  <c r="F141" i="6"/>
  <c r="H1093" i="1"/>
  <c r="G1093" i="1"/>
  <c r="D640" i="4"/>
  <c r="C529" i="1"/>
  <c r="F535" i="4"/>
  <c r="H130" i="1"/>
  <c r="G130" i="1"/>
  <c r="H1259" i="1"/>
  <c r="G1259" i="1"/>
  <c r="H401" i="1"/>
  <c r="G401" i="1"/>
  <c r="H136" i="1"/>
  <c r="G136" i="1"/>
  <c r="I24" i="3"/>
  <c r="E176" i="5"/>
  <c r="D1181" i="1"/>
  <c r="H19" i="9"/>
  <c r="E19" i="9" s="1"/>
  <c r="B19" i="9" s="1"/>
  <c r="H160" i="1"/>
  <c r="G160" i="1"/>
  <c r="H102" i="1"/>
  <c r="G102" i="1"/>
  <c r="H1017" i="1"/>
  <c r="G1017" i="1"/>
  <c r="I40" i="3"/>
  <c r="C1622" i="1"/>
  <c r="H485" i="1"/>
  <c r="G485" i="1"/>
  <c r="H368" i="1"/>
  <c r="G368" i="1"/>
  <c r="D637" i="1"/>
  <c r="B348" i="9"/>
  <c r="E347" i="9"/>
  <c r="H9" i="3"/>
  <c r="B343" i="9"/>
  <c r="E342" i="9"/>
  <c r="H1621" i="1"/>
  <c r="G1621" i="1"/>
  <c r="F640" i="4" l="1"/>
  <c r="C634" i="1"/>
  <c r="C295" i="1"/>
  <c r="D423" i="4"/>
  <c r="D301" i="4"/>
  <c r="F299" i="4"/>
  <c r="H529" i="1"/>
  <c r="G529" i="1"/>
  <c r="D295" i="1"/>
  <c r="E423" i="4"/>
  <c r="E300" i="4"/>
  <c r="D296" i="1" s="1"/>
  <c r="E301" i="4"/>
  <c r="D297" i="1" s="1"/>
  <c r="H1622" i="1"/>
  <c r="G1622" i="1"/>
  <c r="H1074" i="1"/>
  <c r="G1074" i="1"/>
  <c r="H424" i="1"/>
  <c r="G424" i="1"/>
  <c r="G1537" i="1"/>
  <c r="D300" i="4"/>
  <c r="F639" i="4"/>
  <c r="C633" i="1"/>
  <c r="H1255" i="1"/>
  <c r="G1255" i="1"/>
  <c r="D1180" i="1"/>
  <c r="H299" i="9"/>
  <c r="F422" i="4"/>
  <c r="D424" i="4"/>
  <c r="C417" i="1"/>
  <c r="D643" i="4"/>
  <c r="H1012" i="1"/>
  <c r="G1012" i="1"/>
  <c r="F176" i="5"/>
  <c r="C1180" i="1"/>
  <c r="H11" i="3"/>
  <c r="N3" i="9" s="1"/>
  <c r="H303" i="1"/>
  <c r="G303" i="1"/>
  <c r="H355" i="1"/>
  <c r="G355" i="1"/>
  <c r="G2" i="1"/>
  <c r="H2" i="1"/>
  <c r="C1011" i="1"/>
  <c r="G306" i="9"/>
  <c r="E306" i="9" s="1"/>
  <c r="B306" i="9" s="1"/>
  <c r="G299" i="9"/>
  <c r="F6" i="5"/>
  <c r="F417" i="4"/>
  <c r="C412" i="1"/>
  <c r="F418" i="4"/>
  <c r="C413" i="1"/>
  <c r="H1181" i="1"/>
  <c r="G1181" i="1"/>
  <c r="H148" i="1"/>
  <c r="G148" i="1"/>
  <c r="K3" i="9"/>
  <c r="I9" i="3"/>
  <c r="E299" i="9" l="1"/>
  <c r="B299" i="9" s="1"/>
  <c r="H8" i="3"/>
  <c r="M3" i="9" s="1"/>
  <c r="G1011" i="1"/>
  <c r="H1011" i="1"/>
  <c r="H1180" i="1"/>
  <c r="G1180" i="1"/>
  <c r="H20" i="9"/>
  <c r="E424" i="4"/>
  <c r="D419" i="1" s="1"/>
  <c r="E644" i="4"/>
  <c r="E425" i="4"/>
  <c r="D420" i="1" s="1"/>
  <c r="D418" i="1"/>
  <c r="F300" i="4"/>
  <c r="C296" i="1"/>
  <c r="G20" i="9"/>
  <c r="D644" i="4"/>
  <c r="D425" i="4"/>
  <c r="F423" i="4"/>
  <c r="C418" i="1"/>
  <c r="H634" i="1"/>
  <c r="G634" i="1"/>
  <c r="I11" i="3"/>
  <c r="H412" i="1"/>
  <c r="G412" i="1"/>
  <c r="C637" i="1"/>
  <c r="F643" i="4"/>
  <c r="H633" i="1"/>
  <c r="G633" i="1"/>
  <c r="F424" i="4"/>
  <c r="C419" i="1"/>
  <c r="H417" i="1"/>
  <c r="G417" i="1"/>
  <c r="C297" i="1"/>
  <c r="F301" i="4"/>
  <c r="H295" i="1"/>
  <c r="G295" i="1"/>
  <c r="H413" i="1"/>
  <c r="G413" i="1"/>
  <c r="C638" i="1" l="1"/>
  <c r="D646" i="4"/>
  <c r="F644" i="4"/>
  <c r="E20" i="9"/>
  <c r="B20" i="9" s="1"/>
  <c r="G419" i="1"/>
  <c r="H419" i="1"/>
  <c r="H334" i="9"/>
  <c r="G334" i="9"/>
  <c r="H418" i="1"/>
  <c r="G418" i="1"/>
  <c r="H297" i="1"/>
  <c r="G297" i="1"/>
  <c r="G637" i="1"/>
  <c r="H637" i="1"/>
  <c r="D638" i="1"/>
  <c r="E646" i="4"/>
  <c r="E645" i="4"/>
  <c r="H296" i="1"/>
  <c r="G296" i="1"/>
  <c r="D645" i="4"/>
  <c r="C420" i="1"/>
  <c r="F425" i="4"/>
  <c r="E334" i="9" l="1"/>
  <c r="B334" i="9" s="1"/>
  <c r="E649" i="4"/>
  <c r="D639" i="1"/>
  <c r="H638" i="1"/>
  <c r="G638" i="1"/>
  <c r="D640" i="1"/>
  <c r="E650" i="4"/>
  <c r="H420" i="1"/>
  <c r="G420" i="1"/>
  <c r="D649" i="4"/>
  <c r="F645" i="4"/>
  <c r="C639" i="1"/>
  <c r="G297" i="9"/>
  <c r="E297" i="9" s="1"/>
  <c r="B297" i="9" s="1"/>
  <c r="F646" i="4"/>
  <c r="C640" i="1"/>
  <c r="D650" i="4"/>
  <c r="E298" i="9" l="1"/>
  <c r="I8" i="3" s="1"/>
  <c r="G640" i="1"/>
  <c r="H640" i="1"/>
  <c r="I20" i="3"/>
  <c r="D644" i="1"/>
  <c r="G639" i="1"/>
  <c r="H639" i="1"/>
  <c r="H7" i="3"/>
  <c r="J3" i="9" s="1"/>
  <c r="G295" i="9" s="1"/>
  <c r="H19" i="3"/>
  <c r="C643" i="1"/>
  <c r="F649" i="4"/>
  <c r="H20" i="3"/>
  <c r="C644" i="1"/>
  <c r="F650" i="4"/>
  <c r="I19" i="3"/>
  <c r="D643" i="1"/>
  <c r="J8" i="9" l="1"/>
  <c r="K10" i="9"/>
  <c r="H21" i="9"/>
  <c r="J11" i="9"/>
  <c r="H295" i="9"/>
  <c r="E295" i="9" s="1"/>
  <c r="M16" i="9"/>
  <c r="K13" i="9"/>
  <c r="J5" i="9"/>
  <c r="J13" i="9"/>
  <c r="G16" i="9"/>
  <c r="I7" i="9"/>
  <c r="G18" i="9"/>
  <c r="J17" i="9"/>
  <c r="J12" i="9"/>
  <c r="K6" i="9"/>
  <c r="H18" i="9"/>
  <c r="G15" i="9"/>
  <c r="K5" i="9"/>
  <c r="L16" i="9"/>
  <c r="I5" i="9"/>
  <c r="H16" i="9"/>
  <c r="J10" i="9"/>
  <c r="J7" i="9"/>
  <c r="K12" i="9"/>
  <c r="H644" i="1"/>
  <c r="G644" i="1"/>
  <c r="L15" i="9"/>
  <c r="G17" i="9"/>
  <c r="I11" i="9"/>
  <c r="I8" i="9"/>
  <c r="G22" i="9"/>
  <c r="K7" i="9"/>
  <c r="I13" i="9"/>
  <c r="H22" i="9"/>
  <c r="G21" i="9"/>
  <c r="K9" i="9"/>
  <c r="M15" i="9"/>
  <c r="J9" i="9"/>
  <c r="I17" i="9"/>
  <c r="I12" i="9"/>
  <c r="I9" i="9"/>
  <c r="J6" i="9"/>
  <c r="L293" i="9"/>
  <c r="F293" i="9" s="1"/>
  <c r="B293" i="9" s="1"/>
  <c r="H17" i="9"/>
  <c r="H15" i="9"/>
  <c r="K11" i="9"/>
  <c r="K8" i="9"/>
  <c r="I6" i="9"/>
  <c r="H643" i="1"/>
  <c r="G643" i="1"/>
  <c r="F23" i="9"/>
  <c r="E21" i="9" l="1"/>
  <c r="B21" i="9" s="1"/>
  <c r="E18" i="9"/>
  <c r="B18" i="9" s="1"/>
  <c r="E7" i="9"/>
  <c r="B7" i="9" s="1"/>
  <c r="E10" i="9"/>
  <c r="B10" i="9" s="1"/>
  <c r="F15" i="9"/>
  <c r="E15" i="9"/>
  <c r="E9" i="9"/>
  <c r="B9" i="9" s="1"/>
  <c r="E12" i="9"/>
  <c r="B12" i="9" s="1"/>
  <c r="F16" i="9"/>
  <c r="E17" i="9"/>
  <c r="B17" i="9" s="1"/>
  <c r="E6" i="9"/>
  <c r="B6" i="9" s="1"/>
  <c r="E5" i="9"/>
  <c r="B5" i="9" s="1"/>
  <c r="E16" i="9"/>
  <c r="E8" i="9"/>
  <c r="B8" i="9" s="1"/>
  <c r="E22" i="9"/>
  <c r="B22" i="9" s="1"/>
  <c r="E13" i="9"/>
  <c r="B13" i="9" s="1"/>
  <c r="E11" i="9"/>
  <c r="B11" i="9" s="1"/>
  <c r="B295" i="9"/>
  <c r="E23" i="9"/>
  <c r="I7" i="3" s="1"/>
  <c r="B15" i="9" l="1"/>
  <c r="B16" i="9"/>
  <c r="F14" i="9"/>
  <c r="F3" i="9" s="1"/>
  <c r="E14" i="9"/>
  <c r="I13" i="3" s="1"/>
  <c r="E4" i="9"/>
  <c r="E3" i="9" l="1"/>
</calcChain>
</file>

<file path=xl/sharedStrings.xml><?xml version="1.0" encoding="utf-8"?>
<sst xmlns="http://schemas.openxmlformats.org/spreadsheetml/2006/main" count="4733" uniqueCount="3656">
  <si>
    <t>Obveznik:</t>
  </si>
  <si>
    <t>19484 - UČENIČKI DOM ANTE BRUNE BUŠIĆA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</si>
  <si>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</si>
  <si>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</si>
  <si>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</si>
  <si>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</si>
  <si>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</si>
  <si>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</si>
  <si>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</si>
  <si>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</si>
  <si>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</si>
  <si>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</si>
  <si>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</si>
  <si>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</si>
  <si>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</si>
  <si>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</si>
  <si>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</si>
  <si>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</si>
  <si>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</si>
  <si>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</si>
  <si>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</si>
  <si>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</si>
  <si>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</si>
  <si>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</si>
  <si>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</si>
  <si>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</si>
  <si>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</si>
  <si>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</si>
  <si>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</si>
  <si>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</si>
  <si>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</si>
  <si>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</si>
  <si>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</si>
  <si>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</si>
  <si>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</si>
  <si>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</si>
  <si>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</si>
  <si>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</si>
  <si>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</si>
  <si>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</si>
  <si>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</si>
  <si>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</si>
  <si>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</si>
  <si>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</si>
  <si>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</si>
  <si>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</si>
  <si>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</si>
  <si>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</si>
  <si>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</si>
  <si>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</si>
  <si>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</si>
  <si>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</si>
  <si>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</si>
  <si>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</si>
  <si>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</si>
  <si>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</si>
  <si>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</si>
  <si>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</si>
  <si>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</si>
  <si>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</si>
  <si>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</si>
  <si>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</si>
  <si>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</si>
  <si>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</si>
  <si>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</si>
  <si>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</si>
  <si>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</si>
  <si>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</si>
  <si>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</si>
  <si>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</si>
  <si>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</si>
  <si>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</si>
  <si>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</si>
  <si>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</si>
  <si>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</si>
  <si>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</si>
  <si>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</si>
  <si>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</si>
  <si>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</si>
  <si>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</si>
  <si>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</si>
  <si>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</si>
  <si>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</si>
  <si>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</si>
  <si>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</si>
  <si>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</si>
  <si>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</si>
  <si>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</si>
  <si>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</si>
  <si>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</si>
  <si>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</si>
  <si>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</si>
  <si>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</si>
  <si>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</si>
  <si>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</si>
  <si>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</si>
  <si>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</si>
  <si>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</si>
  <si>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</si>
  <si>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</si>
  <si>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</si>
  <si>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</si>
  <si>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</si>
  <si>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</si>
  <si>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</si>
  <si>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</si>
  <si>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</si>
  <si>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</si>
  <si>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</si>
  <si>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</si>
  <si>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</si>
  <si>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</si>
  <si>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</si>
  <si>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</si>
  <si>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</si>
  <si>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</si>
  <si>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</si>
  <si>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</si>
  <si>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</si>
  <si>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</si>
  <si>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</si>
  <si>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</si>
  <si>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</si>
  <si>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</si>
  <si>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</si>
  <si>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</si>
  <si>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</si>
  <si>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</si>
  <si>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</si>
  <si>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</si>
  <si>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</si>
  <si>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</si>
  <si>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</si>
  <si>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</si>
  <si>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</si>
  <si>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</si>
  <si>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</si>
  <si>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</si>
  <si>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</si>
  <si>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</si>
  <si>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</si>
  <si>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</si>
  <si>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</si>
  <si>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</si>
  <si>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</si>
  <si>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</si>
  <si>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</si>
  <si>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</si>
  <si>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</si>
  <si>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</si>
  <si>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</si>
  <si>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</si>
  <si>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</si>
  <si>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</si>
  <si>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</si>
  <si>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</si>
  <si>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</si>
  <si>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</si>
  <si>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</si>
  <si>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</si>
  <si>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</si>
  <si>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</si>
  <si>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</si>
  <si>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</si>
  <si>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</si>
  <si>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</si>
  <si>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</si>
  <si>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</si>
  <si>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</si>
  <si>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</si>
  <si>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</si>
  <si>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</si>
  <si>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</si>
  <si>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</si>
  <si>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</si>
  <si>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</si>
  <si>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</si>
  <si>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</si>
  <si>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</si>
  <si>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</si>
  <si>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</si>
  <si>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</si>
  <si>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</si>
  <si>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</si>
  <si>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</si>
  <si>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</si>
  <si>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</si>
  <si>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</si>
  <si>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</si>
  <si>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</si>
  <si>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</si>
  <si>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</si>
  <si>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</si>
  <si>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</si>
  <si>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</si>
  <si>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</si>
  <si>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</si>
  <si>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</si>
  <si>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</si>
  <si>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</si>
  <si>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</si>
  <si>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</si>
  <si>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</si>
  <si>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</si>
  <si>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</si>
  <si>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</si>
  <si>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</si>
  <si>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</si>
  <si>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</si>
  <si>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</si>
  <si>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</si>
  <si>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</si>
  <si>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</si>
  <si>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</si>
  <si>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</si>
  <si>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</si>
  <si>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</si>
  <si>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</si>
  <si>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</si>
  <si>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</si>
  <si>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</si>
  <si>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</si>
  <si>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</si>
  <si>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</si>
  <si>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</si>
  <si>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</si>
  <si>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</si>
  <si>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</si>
  <si>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</si>
  <si>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</si>
  <si>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</si>
  <si>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</si>
  <si>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</si>
  <si>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</si>
  <si>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</si>
  <si>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</si>
  <si>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</si>
  <si>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</si>
  <si>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</si>
  <si>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</si>
  <si>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</si>
  <si>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</si>
  <si>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</si>
  <si>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</si>
  <si>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</si>
  <si>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</si>
  <si>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</si>
  <si>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</si>
  <si>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</si>
  <si>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</si>
  <si>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</si>
  <si>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</si>
  <si>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</si>
  <si>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</si>
  <si>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</si>
  <si>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</si>
  <si>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</si>
  <si>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</si>
  <si>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</si>
  <si>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</si>
  <si>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</si>
  <si>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</si>
  <si>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</si>
  <si>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</si>
  <si>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</si>
  <si>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</si>
  <si>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</si>
  <si>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</si>
  <si>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</si>
  <si>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</si>
  <si>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</si>
  <si>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</si>
  <si>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</si>
  <si>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</si>
  <si>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</si>
  <si>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</si>
  <si>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</si>
  <si>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</si>
  <si>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</si>
  <si>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</si>
  <si>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</si>
  <si>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</si>
  <si>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</si>
  <si>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</si>
  <si>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</si>
  <si>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</si>
  <si>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</si>
  <si>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</si>
  <si>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</si>
  <si>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</si>
  <si>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</si>
  <si>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</si>
  <si>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</si>
  <si>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</si>
  <si>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</si>
  <si>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</si>
  <si>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</si>
  <si>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</si>
  <si>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</si>
  <si>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</si>
  <si>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</si>
  <si>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</si>
  <si>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</si>
  <si>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</si>
  <si>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</si>
  <si>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</si>
  <si>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</si>
  <si>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</si>
  <si>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</si>
  <si>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</si>
  <si>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</si>
  <si>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</si>
  <si>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</si>
  <si>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</si>
  <si>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</si>
  <si>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</si>
  <si>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</si>
  <si>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</si>
  <si>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</si>
  <si>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</si>
  <si>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</si>
  <si>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</si>
  <si>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</si>
  <si>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</si>
  <si>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</si>
  <si>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</si>
  <si>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</si>
  <si>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</si>
  <si>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</si>
  <si>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</si>
  <si>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</si>
  <si>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</si>
  <si>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</si>
  <si>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</si>
  <si>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</si>
  <si>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</si>
  <si>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</si>
  <si>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</si>
  <si>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</si>
  <si>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</si>
  <si>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</si>
  <si>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</si>
  <si>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</si>
  <si>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</si>
  <si>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</si>
  <si>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</si>
  <si>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</si>
  <si>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</si>
  <si>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</si>
  <si>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</si>
  <si>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</si>
  <si>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</si>
  <si>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</si>
  <si>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</si>
  <si>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</si>
  <si>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</si>
  <si>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</si>
  <si>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</si>
  <si>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</si>
  <si>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</si>
  <si>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</si>
  <si>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</si>
  <si>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</si>
  <si>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</si>
  <si>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</si>
  <si>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</si>
  <si>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</si>
  <si>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</si>
  <si>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</si>
  <si>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</si>
  <si>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</si>
  <si>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</si>
  <si>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</si>
  <si>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</si>
  <si>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</si>
  <si>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</si>
  <si>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</si>
  <si>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</si>
  <si>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</si>
  <si>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</si>
  <si>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</si>
  <si>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</si>
  <si>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</si>
  <si>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</si>
  <si>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</si>
  <si>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</si>
  <si>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</si>
  <si>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</si>
  <si>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</si>
  <si>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</si>
  <si>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</si>
  <si>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</si>
  <si>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</si>
  <si>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</si>
  <si>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</si>
  <si>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</si>
  <si>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</si>
  <si>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</si>
  <si>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</si>
  <si>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</si>
  <si>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</si>
  <si>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</si>
  <si>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</si>
  <si>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</si>
  <si>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</si>
  <si>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</si>
  <si>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</si>
  <si>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</si>
  <si>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</si>
  <si>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</si>
  <si>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</si>
  <si>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</si>
  <si>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</si>
  <si>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</si>
  <si>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</si>
  <si>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</si>
  <si>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</si>
  <si>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</si>
  <si>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</si>
  <si>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</si>
  <si>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</si>
  <si>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</si>
  <si>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</si>
  <si>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</si>
  <si>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</si>
  <si>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</si>
  <si>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</si>
  <si>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</si>
  <si>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</si>
  <si>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</si>
  <si>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</si>
  <si>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</si>
  <si>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</si>
  <si>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</si>
  <si>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</si>
  <si>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</si>
  <si>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</si>
  <si>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</si>
  <si>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</si>
  <si>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</si>
  <si>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</si>
  <si>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</si>
  <si>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</si>
  <si>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</si>
  <si>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</si>
  <si>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</si>
  <si>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</si>
  <si>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</si>
  <si>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</si>
  <si>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</si>
  <si>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</si>
  <si>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</si>
  <si>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</si>
  <si>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</si>
  <si>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</si>
  <si>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</si>
  <si>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</si>
  <si>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</si>
  <si>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</si>
  <si>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</si>
  <si>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</si>
  <si>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</si>
  <si>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</si>
  <si>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</si>
  <si>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</si>
  <si>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</si>
  <si>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</si>
  <si>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</si>
  <si>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</si>
  <si>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</si>
  <si>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</si>
  <si>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</si>
  <si>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</si>
  <si>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</si>
  <si>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</si>
  <si>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</si>
  <si>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</si>
  <si>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</si>
  <si>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</si>
  <si>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</si>
  <si>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</si>
  <si>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</si>
  <si>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</si>
  <si>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</si>
  <si>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</si>
  <si>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</si>
  <si>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</si>
  <si>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</si>
  <si>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</si>
  <si>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</si>
  <si>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</si>
  <si>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</si>
  <si>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</si>
  <si>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</si>
  <si>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</si>
  <si>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</si>
  <si>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</si>
  <si>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</si>
  <si>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</si>
  <si>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</si>
  <si>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</si>
  <si>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</si>
  <si>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</si>
  <si>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</si>
  <si>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</si>
  <si>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</si>
  <si>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</si>
  <si>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</si>
  <si>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</si>
  <si>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</si>
  <si>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</si>
  <si>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</si>
  <si>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</si>
  <si>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</si>
  <si>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</si>
  <si>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</si>
  <si>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</si>
  <si>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</si>
  <si>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</si>
  <si>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</si>
  <si>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</si>
  <si>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</si>
  <si>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</si>
  <si>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</si>
  <si>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</si>
  <si>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</si>
  <si>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</si>
  <si>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</si>
  <si>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</si>
  <si>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</si>
  <si>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</si>
  <si>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</si>
  <si>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</si>
  <si>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</si>
  <si>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</si>
  <si>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</si>
  <si>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</si>
  <si>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</si>
  <si>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</si>
  <si>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</si>
  <si>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</si>
  <si>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</si>
  <si>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</si>
  <si>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</si>
  <si>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</si>
  <si>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</si>
  <si>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</si>
  <si>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</si>
  <si>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</si>
  <si>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</si>
  <si>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</si>
  <si>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</si>
  <si>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</si>
  <si>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</si>
  <si>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</si>
  <si>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</si>
  <si>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</si>
  <si>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</si>
  <si>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</si>
  <si>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</si>
  <si>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</si>
  <si>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</si>
  <si>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</si>
  <si>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</si>
  <si>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</si>
  <si>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</si>
  <si>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</si>
  <si>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</si>
  <si>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</si>
  <si>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</si>
  <si>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</si>
  <si>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</si>
  <si>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</si>
  <si>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</si>
  <si>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</si>
  <si>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</si>
  <si>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</si>
  <si>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</si>
  <si>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</si>
  <si>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</si>
  <si>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</si>
  <si>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</si>
  <si>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</si>
  <si>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</si>
  <si>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</si>
  <si>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</si>
  <si>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</si>
  <si>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</si>
  <si>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</si>
  <si>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</si>
  <si>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</si>
  <si>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</si>
  <si>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</si>
  <si>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</si>
  <si>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</si>
  <si>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</si>
  <si>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</si>
  <si>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</si>
  <si>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</si>
  <si>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</si>
  <si>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</si>
  <si>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</si>
  <si>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</si>
  <si>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</si>
  <si>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</si>
  <si>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</si>
  <si>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</si>
  <si>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</si>
  <si>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</si>
  <si>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</si>
  <si>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</si>
  <si>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</si>
  <si>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</si>
  <si>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</si>
  <si>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</si>
  <si>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</si>
  <si>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</si>
  <si>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</si>
  <si>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</si>
  <si>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</si>
  <si>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</si>
  <si>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</si>
  <si>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</si>
  <si>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</si>
  <si>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</si>
  <si>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</si>
  <si>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</si>
  <si>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</si>
  <si>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</si>
  <si>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</si>
  <si>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</si>
  <si>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</si>
  <si>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</si>
  <si>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</si>
  <si>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</si>
  <si>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</si>
  <si>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</si>
  <si>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</si>
  <si>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</si>
  <si>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</si>
  <si>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</si>
  <si>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</si>
  <si>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</si>
  <si>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</si>
  <si>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</si>
  <si>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</si>
  <si>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</si>
  <si>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</si>
  <si>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</si>
  <si>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</si>
  <si>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</si>
  <si>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</si>
  <si>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</si>
  <si>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</si>
  <si>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</si>
  <si>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</si>
  <si>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</si>
  <si>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</si>
  <si>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</si>
  <si>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</si>
  <si>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</si>
  <si>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</si>
  <si>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</si>
  <si>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</si>
  <si>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</si>
  <si>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</si>
  <si>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</si>
  <si>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</si>
  <si>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</si>
  <si>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</si>
  <si>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</si>
  <si>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</si>
  <si>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</si>
  <si>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</si>
  <si>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</si>
  <si>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</si>
  <si>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</si>
  <si>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</si>
  <si>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</si>
  <si>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</si>
  <si>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</si>
  <si>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</si>
  <si>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</si>
  <si>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</si>
  <si>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</si>
  <si>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</si>
  <si>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</si>
  <si>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</si>
  <si>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</si>
  <si>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</si>
  <si>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</si>
  <si>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</si>
  <si>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</si>
  <si>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</si>
  <si>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</si>
  <si>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</si>
  <si>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</si>
  <si>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</si>
  <si>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</si>
  <si>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</si>
  <si>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</si>
  <si>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</si>
  <si>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</si>
  <si>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</si>
  <si>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</si>
  <si>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</si>
  <si>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</si>
  <si>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</si>
  <si>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</si>
  <si>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</si>
  <si>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</si>
  <si>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</si>
  <si>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</si>
  <si>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</si>
  <si>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</si>
  <si>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</si>
  <si>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</si>
  <si>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</si>
  <si>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</si>
  <si>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</si>
  <si>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</si>
  <si>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</si>
  <si>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</si>
  <si>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</si>
  <si>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</si>
  <si>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</si>
  <si>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</si>
  <si>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</si>
  <si>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</si>
  <si>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</si>
  <si>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</si>
  <si>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</si>
  <si>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</si>
  <si>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</si>
  <si>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</si>
  <si>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</si>
  <si>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</si>
  <si>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</si>
  <si>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</si>
  <si>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</si>
  <si>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</si>
  <si>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</si>
  <si>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</si>
  <si>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</si>
  <si>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</si>
  <si>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</si>
  <si>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</si>
  <si>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</si>
  <si>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</si>
  <si>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</si>
  <si>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</si>
  <si>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</si>
  <si>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</si>
  <si>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</si>
  <si>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</si>
  <si>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</si>
  <si>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</si>
  <si>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</si>
  <si>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</si>
  <si>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</si>
  <si>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</si>
  <si>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</si>
  <si>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</si>
  <si>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</si>
  <si>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</si>
  <si>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</si>
  <si>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</si>
  <si>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</si>
  <si>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</si>
  <si>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</si>
  <si>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</si>
  <si>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</si>
  <si>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</si>
  <si>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</si>
  <si>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</si>
  <si>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</si>
  <si>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</si>
  <si>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</si>
  <si>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</si>
  <si>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</si>
  <si>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</si>
  <si>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</si>
  <si>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</si>
  <si>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</si>
  <si>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</si>
  <si>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</si>
  <si>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</si>
  <si>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</si>
  <si>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</si>
  <si>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</si>
  <si>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</si>
  <si>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</si>
  <si>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</si>
  <si>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</si>
  <si>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</si>
  <si>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</si>
  <si>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</si>
  <si>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</si>
  <si>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</si>
  <si>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</si>
  <si>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</si>
  <si>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</si>
  <si>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</si>
  <si>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</si>
  <si>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</si>
  <si>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</si>
  <si>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</si>
  <si>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</si>
  <si>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</si>
  <si>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</si>
  <si>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</si>
  <si>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</si>
  <si>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</si>
  <si>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</si>
  <si>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</si>
  <si>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</si>
  <si>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</si>
  <si>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</si>
  <si>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</si>
  <si>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</si>
  <si>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</si>
  <si>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</si>
  <si>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</si>
  <si>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</si>
  <si>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</si>
  <si>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</si>
  <si>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</si>
  <si>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</si>
  <si>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</si>
  <si>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</si>
  <si>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</si>
  <si>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</si>
  <si>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</si>
  <si>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</si>
  <si>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</si>
  <si>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</si>
  <si>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</si>
  <si>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</si>
  <si>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</si>
  <si>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</si>
  <si>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</si>
  <si>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</si>
  <si>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</si>
  <si>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</si>
  <si>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</si>
  <si>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</si>
  <si>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</si>
  <si>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</si>
  <si>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</si>
  <si>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</si>
  <si>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</si>
  <si>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</si>
  <si>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</si>
  <si>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</si>
  <si>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</si>
  <si>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</si>
  <si>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</si>
  <si>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</si>
  <si>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</si>
  <si>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</si>
  <si>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</si>
  <si>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</si>
  <si>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</si>
  <si>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</si>
  <si>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</si>
  <si>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</si>
  <si>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</si>
  <si>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</si>
  <si>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</si>
  <si>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</si>
  <si>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</si>
  <si>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</si>
  <si>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</si>
  <si>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</si>
  <si>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</si>
  <si>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</si>
  <si>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</si>
  <si>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</si>
  <si>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</si>
  <si>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</si>
  <si>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</si>
  <si>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</si>
  <si>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</si>
  <si>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</si>
  <si>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</si>
  <si>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</si>
  <si>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</si>
  <si>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</si>
  <si>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</si>
  <si>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</si>
  <si>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</si>
  <si>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</si>
  <si>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</si>
  <si>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</si>
  <si>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</si>
  <si>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</si>
  <si>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</si>
  <si>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</si>
  <si>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</si>
  <si>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</si>
  <si>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</si>
  <si>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</si>
  <si>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</si>
  <si>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</si>
  <si>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</si>
  <si>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</si>
  <si>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</si>
  <si>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</si>
  <si>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</si>
  <si>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</si>
  <si>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</si>
  <si>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</si>
  <si>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</si>
  <si>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</si>
  <si>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</si>
  <si>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</si>
  <si>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</si>
  <si>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</si>
  <si>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</si>
  <si>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</si>
  <si>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</si>
  <si>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</si>
  <si>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</si>
  <si>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</si>
  <si>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</si>
  <si>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</si>
  <si>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</si>
  <si>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</si>
  <si>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</si>
  <si>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</si>
  <si>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</si>
  <si>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</si>
  <si>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</si>
  <si>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</si>
  <si>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</si>
  <si>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</si>
  <si>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</si>
  <si>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</si>
  <si>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</si>
  <si>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</si>
  <si>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</si>
  <si>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</si>
  <si>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</si>
  <si>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</si>
  <si>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</si>
  <si>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</si>
  <si>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</si>
  <si>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</si>
  <si>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</si>
  <si>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</si>
  <si>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</si>
  <si>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</si>
  <si>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</si>
  <si>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</si>
  <si>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</si>
  <si>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</si>
  <si>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</si>
  <si>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</si>
  <si>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</si>
  <si>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</si>
  <si>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</si>
  <si>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</si>
  <si>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</si>
  <si>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</si>
  <si>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</si>
  <si>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</si>
  <si>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</si>
  <si>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</si>
  <si>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</si>
  <si>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</si>
  <si>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</si>
  <si>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</si>
  <si>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</si>
  <si>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</si>
  <si>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</si>
  <si>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</si>
  <si>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</si>
  <si>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</si>
  <si>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</si>
  <si>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</si>
  <si>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</si>
  <si>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</si>
  <si>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</si>
  <si>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</si>
  <si>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</si>
  <si>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</si>
  <si>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</si>
  <si>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</si>
  <si>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</si>
  <si>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</si>
  <si>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</si>
  <si>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</si>
  <si>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</si>
  <si>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</si>
  <si>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</si>
  <si>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</si>
  <si>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</si>
  <si>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</si>
  <si>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</si>
  <si>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</si>
  <si>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</si>
  <si>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</si>
  <si>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</si>
  <si>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</si>
  <si>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</si>
  <si>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</si>
  <si>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</si>
  <si>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</si>
  <si>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</si>
  <si>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</si>
  <si>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</si>
  <si>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</si>
  <si>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</si>
  <si>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</si>
  <si>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</si>
  <si>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</si>
  <si>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</si>
  <si>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</si>
  <si>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</si>
  <si>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</si>
  <si>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</si>
  <si>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</si>
  <si>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</si>
  <si>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</si>
  <si>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</si>
  <si>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</si>
  <si>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</si>
  <si>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</si>
  <si>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</si>
  <si>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</si>
  <si>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</si>
  <si>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</si>
  <si>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</si>
  <si>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</si>
  <si>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</si>
  <si>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</si>
  <si>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</si>
  <si>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</si>
  <si>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</si>
  <si>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</si>
  <si>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</si>
  <si>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</si>
  <si>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</si>
  <si>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</si>
  <si>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</si>
  <si>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</si>
  <si>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</si>
  <si>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</si>
  <si>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</si>
  <si>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</si>
  <si>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</si>
  <si>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</si>
  <si>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</si>
  <si>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</si>
  <si>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</si>
  <si>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</si>
  <si>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</si>
  <si>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</si>
  <si>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</si>
  <si>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</si>
  <si>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</si>
  <si>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</si>
  <si>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</si>
  <si>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</si>
  <si>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</si>
  <si>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</si>
  <si>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</si>
  <si>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</si>
  <si>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</si>
  <si>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</si>
  <si>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</si>
  <si>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</si>
  <si>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</si>
  <si>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</si>
  <si>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</si>
  <si>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</si>
  <si>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</si>
  <si>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</si>
  <si>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</si>
  <si>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</si>
  <si>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</si>
  <si>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</si>
  <si>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</si>
  <si>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</si>
  <si>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</si>
  <si>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</si>
  <si>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</si>
  <si>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</si>
  <si>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</si>
  <si>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</si>
  <si>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</si>
  <si>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</si>
  <si>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</si>
  <si>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</si>
  <si>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</si>
  <si>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</si>
  <si>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</si>
  <si>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</si>
  <si>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</si>
  <si>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</si>
  <si>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</si>
  <si>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</si>
  <si>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</si>
  <si>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</si>
  <si>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</si>
  <si>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</si>
  <si>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</si>
  <si>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</si>
  <si>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</si>
  <si>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</si>
  <si>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</si>
  <si>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</si>
  <si>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</si>
  <si>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</si>
  <si>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</si>
  <si>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</si>
  <si>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</si>
  <si>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</si>
  <si>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</si>
  <si>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</si>
  <si>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</si>
  <si>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</si>
  <si>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</si>
  <si>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</si>
  <si>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</si>
  <si>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</si>
  <si>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</si>
  <si>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</si>
  <si>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</si>
  <si>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</si>
  <si>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</si>
  <si>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</si>
  <si>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</si>
  <si>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</si>
  <si>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</si>
  <si>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</si>
  <si>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</si>
  <si>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</si>
  <si>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</si>
  <si>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</si>
  <si>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</si>
  <si>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</si>
  <si>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</si>
  <si>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</si>
  <si>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</si>
  <si>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</si>
  <si>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</si>
  <si>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</si>
  <si>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</si>
  <si>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</si>
  <si>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</si>
  <si>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</si>
  <si>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</si>
  <si>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</si>
  <si>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</si>
  <si>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</si>
  <si>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</si>
  <si>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</si>
  <si>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</si>
  <si>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</si>
  <si>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</si>
  <si>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</si>
  <si>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</si>
  <si>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</si>
  <si>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</si>
  <si>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</si>
  <si>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</si>
  <si>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</si>
  <si>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</si>
  <si>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</si>
  <si>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</si>
  <si>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</si>
  <si>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</si>
  <si>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</si>
  <si>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</si>
  <si>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</si>
  <si>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</si>
  <si>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</si>
  <si>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</si>
  <si>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</si>
  <si>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</si>
  <si>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</si>
  <si>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</si>
  <si>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</si>
  <si>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</si>
  <si>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</si>
  <si>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</si>
  <si>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</si>
  <si>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</si>
  <si>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</si>
  <si>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</si>
  <si>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</si>
  <si>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</si>
  <si>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</si>
  <si>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</si>
  <si>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</si>
  <si>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</si>
  <si>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</si>
  <si>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</si>
  <si>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</si>
  <si>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</si>
  <si>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</si>
  <si>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</si>
  <si>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</si>
  <si>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</si>
  <si>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</si>
  <si>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</si>
  <si>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</si>
  <si>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</si>
  <si>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</si>
  <si>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</si>
  <si>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</si>
  <si>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</si>
  <si>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</si>
  <si>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</si>
  <si>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</si>
  <si>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</si>
  <si>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</si>
  <si>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</si>
  <si>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</si>
  <si>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</si>
  <si>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</si>
  <si>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</si>
  <si>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</si>
  <si>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</si>
  <si>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</si>
  <si>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</si>
  <si>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</si>
  <si>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</si>
  <si>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</si>
  <si>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</si>
  <si>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</si>
  <si>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</si>
  <si>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</si>
  <si>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</si>
  <si>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</si>
  <si>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</si>
  <si>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</si>
  <si>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</si>
  <si>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</si>
  <si>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</si>
  <si>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</si>
  <si>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</si>
  <si>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</si>
  <si>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</si>
  <si>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</si>
  <si>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</si>
  <si>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</si>
  <si>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</si>
  <si>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</si>
  <si>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</si>
  <si>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</si>
  <si>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</si>
  <si>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</si>
  <si>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</si>
  <si>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</si>
  <si>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</si>
  <si>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</si>
  <si>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</si>
  <si>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</si>
  <si>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</si>
  <si>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</si>
  <si>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</si>
  <si>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</si>
  <si>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</si>
  <si>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</si>
  <si>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</si>
  <si>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</si>
  <si>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</si>
  <si>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</si>
  <si>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</si>
  <si>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</si>
  <si>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</si>
  <si>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</si>
  <si>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</si>
  <si>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</si>
  <si>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</si>
  <si>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</si>
  <si>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</si>
  <si>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</si>
  <si>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</si>
  <si>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</si>
  <si>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</si>
  <si>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</si>
  <si>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</si>
  <si>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</si>
  <si>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</si>
  <si>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</si>
  <si>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</si>
  <si>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</si>
  <si>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</si>
  <si>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</si>
  <si>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</si>
  <si>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</si>
  <si>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</si>
  <si>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</si>
  <si>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</si>
  <si>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</si>
  <si>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</si>
  <si>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</si>
  <si>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</si>
  <si>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</si>
  <si>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</si>
  <si>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</si>
  <si>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</si>
  <si>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</si>
  <si>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</si>
  <si>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</si>
  <si>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</si>
  <si>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</si>
  <si>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</si>
  <si>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</si>
  <si>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</si>
  <si>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</si>
  <si>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</si>
  <si>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</si>
  <si>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</si>
  <si>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</si>
  <si>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</si>
  <si>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</si>
  <si>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</si>
  <si>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</si>
  <si>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</si>
  <si>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</si>
  <si>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</si>
  <si>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</si>
  <si>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</si>
  <si>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</si>
  <si>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</si>
  <si>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</si>
  <si>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</si>
  <si>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</si>
  <si>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</si>
  <si>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</si>
  <si>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</si>
  <si>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</si>
  <si>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</si>
  <si>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</si>
  <si>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</si>
  <si>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</si>
  <si>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</si>
  <si>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</si>
  <si>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</si>
  <si>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</si>
  <si>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</si>
  <si>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</si>
  <si>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</si>
  <si>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</si>
  <si>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</si>
  <si>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</si>
  <si>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</si>
  <si>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</si>
  <si>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</si>
  <si>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</si>
  <si>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</si>
  <si>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</si>
  <si>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</si>
  <si>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</si>
  <si>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</si>
  <si>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</si>
  <si>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</si>
  <si>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</si>
  <si>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</si>
  <si>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</si>
  <si>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</si>
  <si>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</si>
  <si>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</si>
  <si>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</si>
  <si>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</si>
  <si>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</si>
  <si>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</si>
  <si>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</si>
  <si>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</si>
  <si>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</si>
  <si>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</si>
  <si>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</si>
  <si>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</si>
  <si>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</si>
  <si>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</si>
  <si>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</si>
  <si>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</si>
  <si>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</si>
  <si>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</si>
  <si>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</si>
  <si>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</si>
  <si>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</si>
  <si>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</si>
  <si>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</si>
  <si>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</si>
  <si>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</si>
  <si>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</si>
  <si>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</si>
  <si>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</si>
  <si>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</si>
  <si>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</si>
  <si>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</si>
  <si>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</si>
  <si>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</si>
  <si>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</si>
  <si>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</si>
  <si>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</si>
  <si>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</si>
  <si>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</si>
  <si>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</si>
  <si>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</si>
  <si>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</si>
  <si>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</si>
  <si>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</si>
  <si>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</si>
  <si>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</si>
  <si>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</si>
  <si>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</si>
  <si>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</si>
  <si>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</si>
  <si>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</si>
  <si>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</si>
  <si>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</si>
  <si>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</si>
  <si>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</si>
  <si>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</si>
  <si>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</si>
  <si>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</si>
  <si>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</si>
  <si>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</si>
  <si>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</si>
  <si>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</si>
  <si>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</si>
  <si>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</si>
  <si>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</si>
  <si>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</si>
  <si>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</si>
  <si>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</si>
  <si>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</si>
  <si>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</si>
  <si>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</si>
  <si>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</si>
  <si>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</si>
  <si>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</si>
  <si>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</si>
  <si>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</si>
  <si>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</si>
  <si>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</si>
  <si>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</si>
  <si>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</si>
  <si>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</si>
  <si>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</si>
  <si>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</si>
  <si>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</si>
  <si>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</si>
  <si>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</si>
  <si>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</si>
  <si>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</si>
  <si>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</si>
  <si>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</si>
  <si>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</si>
  <si>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</si>
  <si>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</si>
  <si>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</si>
  <si>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</si>
  <si>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</si>
  <si>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</si>
  <si>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</si>
  <si>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</si>
  <si>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</si>
  <si>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</si>
  <si>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</si>
  <si>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</si>
  <si>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</si>
  <si>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</si>
  <si>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</si>
  <si>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</si>
  <si>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</si>
  <si>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</si>
  <si>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</si>
  <si>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</si>
  <si>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</si>
  <si>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</si>
  <si>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</si>
  <si>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</si>
  <si>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</si>
  <si>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</si>
  <si>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</si>
  <si>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</si>
  <si>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</si>
  <si>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</si>
  <si>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</si>
  <si>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</si>
  <si>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</si>
  <si>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</si>
  <si>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</si>
  <si>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</si>
  <si>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</si>
  <si>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</si>
  <si>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</si>
  <si>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</si>
  <si>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</si>
  <si>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</si>
  <si>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</si>
  <si>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</si>
  <si>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</si>
  <si>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</si>
  <si>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</si>
  <si>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</si>
  <si>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</si>
  <si>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</si>
  <si>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</si>
  <si>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</si>
  <si>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</si>
  <si>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</si>
  <si>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</si>
  <si>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</si>
  <si>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</si>
  <si>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</si>
  <si>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</si>
  <si>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</si>
  <si>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</si>
  <si>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</si>
  <si>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</si>
  <si>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</si>
  <si>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</si>
  <si>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</si>
  <si>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</si>
  <si>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</si>
  <si>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</si>
  <si>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</si>
  <si>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</si>
  <si>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</si>
  <si>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</si>
  <si>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</si>
  <si>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</si>
  <si>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</si>
  <si>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</si>
  <si>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</si>
  <si>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</si>
  <si>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</si>
  <si>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</si>
  <si>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</si>
  <si>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</si>
  <si>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</si>
  <si>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</si>
  <si>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</si>
  <si>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</si>
  <si>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</si>
  <si>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</si>
  <si>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</si>
  <si>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</si>
  <si>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</si>
  <si>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</si>
  <si>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</si>
  <si>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</si>
  <si>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</si>
  <si>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</si>
  <si>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</si>
  <si>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</si>
  <si>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</si>
  <si>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</si>
  <si>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</si>
  <si>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</si>
  <si>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</si>
  <si>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</si>
  <si>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</si>
  <si>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</si>
  <si>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</si>
  <si>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</si>
  <si>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</si>
  <si>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</si>
  <si>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</si>
  <si>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</si>
  <si>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</si>
  <si>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</si>
  <si>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</si>
  <si>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</si>
  <si>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</si>
  <si>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</si>
  <si>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</si>
  <si>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</si>
  <si>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</si>
  <si>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</si>
  <si>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</si>
  <si>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</si>
  <si>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</si>
  <si>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</si>
  <si>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</si>
  <si>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</si>
  <si>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</si>
  <si>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</si>
  <si>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</si>
  <si>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</si>
  <si>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</si>
  <si>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</si>
  <si>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</si>
  <si>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</si>
  <si>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</si>
  <si>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</si>
  <si>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</si>
  <si>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</si>
  <si>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</si>
  <si>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</si>
  <si>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</si>
  <si>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</si>
  <si>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</si>
  <si>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</si>
  <si>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</si>
  <si>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</si>
  <si>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</si>
  <si>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</si>
  <si>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</si>
  <si>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</si>
  <si>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</si>
  <si>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</si>
  <si>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</si>
  <si>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</si>
  <si>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</si>
  <si>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</si>
  <si>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</si>
  <si>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</si>
  <si>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</si>
  <si>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</si>
  <si>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</si>
  <si>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</si>
  <si>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</si>
  <si>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</si>
  <si>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</si>
  <si>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</si>
  <si>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</si>
  <si>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</si>
  <si>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</si>
  <si>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</si>
  <si>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</si>
  <si>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</si>
  <si>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</si>
  <si>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</si>
  <si>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</si>
  <si>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</si>
  <si>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</si>
  <si>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</si>
  <si>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</si>
  <si>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</si>
  <si>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</si>
  <si>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</si>
  <si>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</si>
  <si>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</si>
  <si>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</si>
  <si>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</si>
  <si>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</si>
  <si>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</si>
  <si>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</si>
  <si>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</si>
  <si>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</si>
  <si>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</si>
  <si>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</si>
  <si>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</si>
  <si>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</si>
  <si>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</si>
  <si>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</si>
  <si>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</si>
  <si>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</si>
  <si>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</si>
  <si>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</si>
  <si>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</si>
  <si>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</si>
  <si>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</si>
  <si>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</si>
  <si>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</si>
  <si>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</si>
  <si>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</si>
  <si>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</si>
  <si>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</si>
  <si>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</si>
  <si>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</si>
  <si>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</si>
  <si>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</si>
  <si>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</si>
  <si>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</si>
  <si>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</si>
  <si>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</si>
  <si>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</si>
  <si>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</si>
  <si>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</si>
  <si>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</si>
  <si>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</si>
  <si>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</si>
  <si>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</si>
  <si>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</si>
  <si>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</si>
  <si>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</si>
  <si>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</si>
  <si>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</si>
  <si>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</si>
  <si>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</si>
  <si>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</si>
  <si>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</si>
  <si>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</si>
  <si>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</si>
  <si>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</si>
  <si>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</si>
  <si>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</si>
  <si>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</si>
  <si>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</si>
  <si>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</si>
  <si>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</si>
  <si>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</si>
  <si>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</si>
  <si>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</si>
  <si>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</si>
  <si>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</si>
  <si>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</si>
  <si>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</si>
  <si>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</si>
  <si>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</si>
  <si>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</si>
  <si>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</si>
  <si>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</si>
  <si>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</si>
  <si>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</si>
  <si>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</si>
  <si>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</si>
  <si>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</si>
  <si>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</si>
  <si>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</si>
  <si>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</si>
  <si>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</si>
  <si>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</si>
  <si>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</si>
  <si>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</si>
  <si>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</si>
  <si>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</si>
  <si>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</si>
  <si>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</si>
  <si>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</si>
  <si>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</si>
  <si>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</si>
  <si>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</si>
  <si>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</si>
  <si>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</si>
  <si>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</si>
  <si>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</si>
  <si>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</si>
  <si>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</si>
  <si>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</si>
  <si>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</si>
  <si>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</si>
  <si>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</si>
  <si>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</si>
  <si>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</si>
  <si>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</si>
  <si>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</si>
  <si>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</si>
  <si>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</si>
  <si>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</si>
  <si>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</si>
  <si>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</si>
  <si>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</si>
  <si>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</si>
  <si>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</si>
  <si>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</si>
  <si>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</si>
  <si>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</si>
  <si>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</si>
  <si>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</si>
  <si>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</si>
  <si>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</si>
  <si>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</si>
  <si>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</si>
  <si>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</si>
  <si>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</si>
  <si>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</si>
  <si>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</si>
  <si>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</si>
  <si>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</si>
  <si>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</si>
  <si>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</si>
  <si>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</si>
  <si>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</si>
  <si>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</si>
  <si>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</si>
  <si>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</si>
  <si>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</si>
  <si>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</si>
  <si>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</si>
  <si>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</si>
  <si>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</si>
  <si>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</si>
  <si>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</si>
  <si>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</si>
  <si>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</si>
  <si>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</si>
  <si>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</si>
  <si>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</si>
  <si>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</si>
  <si>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</si>
  <si>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</si>
  <si>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</si>
  <si>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</si>
  <si>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</si>
  <si>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</si>
  <si>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</si>
  <si>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</si>
  <si>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</si>
  <si>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</si>
  <si>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</si>
  <si>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</si>
  <si>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</si>
  <si>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</si>
  <si>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</si>
  <si>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</si>
  <si>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</si>
  <si>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</si>
  <si>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</si>
  <si>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</si>
  <si>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</si>
  <si>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</si>
  <si>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</si>
  <si>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</si>
  <si>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</si>
  <si>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</si>
  <si>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</si>
  <si>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</si>
  <si>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</si>
  <si>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</si>
  <si>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</si>
  <si>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</si>
  <si>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</si>
  <si>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</si>
  <si>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</si>
  <si>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</si>
  <si>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</si>
  <si>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</si>
  <si>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</si>
  <si>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</si>
  <si>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</si>
  <si>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</si>
  <si>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</si>
  <si>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</si>
  <si>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</si>
  <si>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</si>
  <si>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</si>
  <si>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</si>
  <si>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</si>
  <si>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</si>
  <si>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</si>
  <si>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</si>
  <si>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</si>
  <si>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</si>
  <si>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</si>
  <si>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</si>
  <si>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</si>
  <si>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</si>
  <si>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</si>
  <si>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</si>
  <si>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</si>
  <si>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</si>
  <si>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</si>
  <si>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</si>
  <si>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</si>
  <si>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</si>
  <si>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</si>
  <si>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</si>
  <si>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</si>
  <si>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</si>
  <si>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</si>
  <si>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</si>
  <si>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</si>
  <si>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</si>
  <si>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</si>
  <si>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</si>
  <si>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</si>
  <si>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</si>
  <si>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</si>
  <si>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</si>
  <si>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</si>
  <si>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</si>
  <si>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</si>
  <si>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</si>
  <si>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</si>
  <si>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</si>
  <si>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</si>
  <si>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</si>
  <si>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</si>
  <si>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</si>
  <si>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</si>
  <si>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</si>
  <si>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</si>
  <si>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</si>
  <si>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</si>
  <si>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</si>
  <si>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</si>
  <si>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</si>
  <si>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</si>
  <si>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</si>
  <si>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</si>
  <si>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</si>
  <si>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</si>
  <si>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</si>
  <si>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</si>
  <si>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</si>
  <si>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</si>
  <si>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</si>
  <si>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</si>
  <si>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</si>
  <si>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</si>
  <si>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</si>
  <si>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</si>
  <si>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</si>
  <si>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</si>
  <si>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</si>
  <si>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</si>
  <si>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</si>
  <si>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</si>
  <si>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</si>
  <si>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</si>
  <si>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</si>
  <si>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</si>
  <si>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</si>
  <si>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</si>
  <si>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</si>
  <si>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</si>
  <si>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</si>
  <si>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</si>
  <si>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</si>
  <si>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</si>
  <si>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</si>
  <si>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</si>
  <si>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</si>
  <si>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</si>
  <si>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</si>
  <si>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</si>
  <si>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</si>
  <si>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</si>
  <si>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</si>
  <si>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</si>
  <si>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</si>
  <si>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</si>
  <si>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</si>
  <si>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</si>
  <si>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</si>
  <si>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</si>
  <si>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</si>
  <si>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</si>
  <si>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</si>
  <si>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</si>
  <si>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</si>
  <si>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</si>
  <si>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</si>
  <si>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</si>
  <si>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</si>
  <si>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</si>
  <si>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</si>
  <si>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</si>
  <si>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</si>
  <si>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</si>
  <si>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</si>
  <si>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</si>
  <si>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</si>
  <si>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</si>
  <si>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</si>
  <si>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</si>
  <si>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</si>
  <si>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</si>
  <si>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</si>
  <si>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</si>
  <si>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</si>
  <si>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</si>
  <si>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</si>
  <si>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</si>
  <si>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</si>
  <si>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</si>
  <si>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</si>
  <si>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</si>
  <si>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</si>
  <si>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</si>
  <si>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</si>
  <si>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</si>
  <si>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</si>
  <si>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</si>
  <si>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</si>
  <si>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</si>
  <si>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</si>
  <si>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</si>
  <si>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</si>
  <si>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</si>
  <si>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</si>
  <si>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</si>
  <si>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</si>
  <si>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</si>
  <si>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</si>
  <si>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</si>
  <si>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</si>
  <si>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</si>
  <si>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</si>
  <si>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</si>
  <si>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</si>
  <si>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</si>
  <si>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</si>
  <si>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</si>
  <si>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</si>
  <si>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</si>
  <si>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</si>
  <si>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</si>
  <si>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</si>
  <si>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</si>
  <si>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</si>
  <si>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</si>
  <si>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</si>
  <si>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</si>
  <si>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</si>
  <si>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</si>
  <si>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</si>
  <si>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</si>
  <si>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</si>
  <si>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</si>
  <si>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</si>
  <si>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</si>
  <si>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</si>
  <si>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</si>
  <si>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</si>
  <si>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</si>
  <si>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</si>
  <si>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</si>
  <si>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</si>
  <si>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</si>
  <si>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</si>
  <si>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</si>
  <si>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</si>
  <si>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</si>
  <si>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</si>
  <si>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</si>
  <si>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</si>
  <si>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</si>
  <si>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</si>
  <si>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</si>
  <si>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</si>
  <si>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</si>
  <si>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</si>
  <si>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</si>
  <si>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</si>
  <si>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</si>
  <si>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</si>
  <si>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</si>
  <si>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</si>
  <si>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</si>
  <si>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</si>
  <si>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</si>
  <si>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</si>
  <si>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</si>
  <si>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</si>
  <si>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</si>
  <si>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</si>
  <si>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</si>
  <si>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</si>
  <si>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</si>
  <si>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</si>
  <si>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</si>
  <si>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</si>
  <si>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</si>
  <si>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</si>
  <si>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</si>
  <si>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</si>
  <si>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</si>
  <si>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</si>
  <si>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</si>
  <si>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</si>
  <si>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</si>
  <si>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</si>
  <si>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</si>
  <si>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</si>
  <si>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</si>
  <si>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</si>
  <si>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</si>
  <si>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</si>
  <si>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</si>
  <si>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</si>
  <si>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</si>
  <si>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</si>
  <si>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</si>
  <si>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</si>
  <si>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</si>
  <si>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</si>
  <si>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</si>
  <si>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</si>
  <si>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</si>
  <si>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</si>
  <si>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</si>
  <si>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</si>
  <si>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</si>
  <si>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</si>
  <si>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</si>
  <si>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</si>
  <si>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</si>
  <si>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</si>
  <si>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</si>
  <si>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</si>
  <si>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</si>
  <si>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</si>
  <si>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</si>
  <si>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</si>
  <si>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</si>
  <si>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</si>
  <si>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</si>
  <si>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</si>
  <si>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</si>
  <si>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</si>
  <si>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</si>
  <si>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</si>
  <si>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</si>
  <si>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</si>
  <si>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</si>
  <si>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</si>
  <si>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</si>
  <si>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</si>
  <si>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</si>
  <si>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</si>
  <si>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</si>
  <si>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</si>
  <si>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</si>
  <si>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</si>
  <si>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</si>
  <si>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</si>
  <si>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</si>
  <si>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</si>
  <si>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</si>
  <si>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</si>
  <si>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</si>
  <si>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</si>
  <si>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</si>
  <si>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</si>
  <si>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</si>
  <si>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</si>
  <si>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</si>
  <si>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</si>
  <si>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</si>
  <si>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</si>
  <si>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</si>
  <si>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</si>
  <si>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</si>
  <si>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</si>
  <si>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</si>
  <si>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</si>
  <si>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</si>
  <si>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</si>
  <si>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</si>
  <si>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</si>
  <si>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</si>
  <si>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</si>
  <si>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</si>
  <si>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</si>
  <si>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</si>
  <si>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</si>
  <si>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</si>
  <si>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</si>
  <si>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</si>
  <si>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</si>
  <si>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</si>
  <si>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</si>
  <si>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</si>
  <si>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</si>
  <si>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</si>
  <si>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</si>
  <si>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</si>
  <si>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</si>
  <si>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</si>
  <si>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</si>
  <si>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</si>
  <si>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</si>
  <si>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</si>
  <si>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</si>
  <si>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</si>
  <si>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</si>
  <si>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</si>
  <si>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</si>
  <si>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</si>
  <si>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</si>
  <si>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</si>
  <si>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</si>
  <si>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</si>
  <si>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</si>
  <si>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</si>
  <si>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</si>
  <si>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</si>
  <si>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</si>
  <si>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</si>
  <si>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</si>
  <si>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</si>
  <si>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</si>
  <si>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</si>
  <si>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</si>
  <si>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</si>
  <si>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</si>
  <si>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</si>
  <si>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</si>
  <si>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</si>
  <si>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</si>
  <si>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</si>
  <si>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</si>
  <si>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</si>
  <si>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</si>
  <si>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</si>
  <si>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</si>
  <si>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</si>
  <si>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</si>
  <si>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</si>
  <si>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</si>
  <si>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</si>
  <si>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</si>
  <si>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</si>
  <si>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</si>
  <si>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</si>
  <si>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</si>
  <si>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</si>
  <si>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</si>
  <si>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</si>
  <si>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</si>
  <si>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</si>
  <si>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</si>
  <si>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</si>
  <si>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</si>
  <si>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</si>
  <si>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</si>
  <si>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</si>
  <si>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</si>
  <si>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</si>
  <si>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</si>
  <si>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</si>
  <si>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</si>
  <si>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</si>
  <si>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</si>
  <si>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</si>
  <si>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</si>
  <si>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</si>
  <si>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</si>
  <si>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</si>
  <si>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</si>
  <si>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</si>
  <si>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</si>
  <si>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</si>
  <si>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</si>
  <si>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</si>
  <si>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</si>
  <si>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</si>
  <si>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</si>
  <si>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</si>
  <si>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</si>
  <si>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</si>
  <si>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</si>
  <si>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</si>
  <si>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</si>
  <si>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</si>
  <si>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</si>
  <si>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</si>
  <si>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</si>
  <si>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</si>
  <si>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</si>
  <si>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</si>
  <si>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</si>
  <si>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</si>
  <si>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</si>
  <si>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</si>
  <si>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</si>
  <si>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</si>
  <si>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</si>
  <si>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</si>
  <si>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</si>
  <si>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</si>
  <si>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</si>
  <si>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</si>
  <si>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</si>
  <si>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</si>
  <si>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</si>
  <si>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</si>
  <si>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</si>
  <si>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</si>
  <si>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</si>
  <si>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</si>
  <si>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</si>
  <si>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</si>
  <si>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</si>
  <si>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</si>
  <si>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</si>
  <si>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</si>
  <si>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</si>
  <si>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</si>
  <si>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</si>
  <si>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</si>
  <si>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</si>
  <si>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</si>
  <si>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</si>
  <si>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</si>
  <si>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</si>
  <si>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</si>
  <si>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</si>
  <si>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</si>
  <si>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</si>
  <si>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</si>
  <si>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</si>
  <si>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</si>
  <si>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</si>
  <si>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</si>
  <si>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</si>
  <si>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</si>
  <si>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</si>
  <si>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</si>
  <si>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</si>
  <si>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</si>
  <si>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</si>
  <si>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</si>
  <si>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</si>
  <si>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</si>
  <si>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</si>
  <si>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</si>
  <si>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</si>
  <si>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</si>
  <si>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</si>
  <si>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</si>
  <si>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</si>
  <si>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</si>
  <si>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</si>
  <si>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</si>
  <si>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</si>
  <si>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</si>
  <si>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</si>
  <si>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</si>
  <si>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</si>
  <si>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</si>
  <si>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</si>
  <si>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</si>
  <si>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</si>
  <si>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</si>
  <si>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</si>
  <si>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</si>
  <si>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</si>
  <si>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</si>
  <si>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</si>
  <si>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</si>
  <si>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</si>
  <si>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</si>
  <si>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</si>
  <si>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</si>
  <si>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</si>
  <si>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</si>
  <si>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</si>
  <si>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</si>
  <si>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</si>
  <si>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</si>
  <si>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</si>
  <si>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</si>
  <si>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</si>
  <si>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</si>
  <si>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</si>
  <si>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</si>
  <si>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</si>
  <si>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</si>
  <si>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</si>
  <si>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</si>
  <si>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</si>
  <si>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</si>
  <si>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</si>
  <si>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</si>
  <si>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</si>
  <si>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</si>
  <si>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</si>
  <si>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</si>
  <si>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</si>
  <si>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</si>
  <si>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</si>
  <si>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</si>
  <si>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</si>
  <si>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</si>
  <si>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</si>
  <si>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</si>
  <si>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</si>
  <si>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</si>
  <si>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</si>
  <si>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</si>
  <si>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</si>
  <si>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</si>
  <si>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</si>
  <si>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</si>
  <si>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</si>
  <si>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</si>
  <si>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</si>
  <si>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</si>
  <si>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</si>
  <si>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</si>
  <si>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</si>
  <si>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</si>
  <si>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</si>
  <si>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</si>
  <si>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</si>
  <si>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</si>
  <si>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</si>
  <si>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</si>
  <si>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</si>
  <si>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</si>
  <si>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</si>
  <si>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</si>
  <si>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</si>
  <si>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</si>
  <si>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</si>
  <si>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</si>
  <si>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</si>
  <si>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</si>
  <si>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</si>
  <si>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</si>
  <si>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</si>
  <si>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</si>
  <si>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</si>
  <si>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</si>
  <si>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</si>
  <si>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</si>
  <si>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</si>
  <si>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</si>
  <si>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</si>
  <si>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</si>
  <si>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</si>
  <si>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</si>
  <si>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</si>
  <si>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</si>
  <si>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</si>
  <si>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</si>
  <si>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</si>
  <si>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</si>
  <si>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</si>
  <si>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</si>
  <si>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</si>
  <si>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</si>
  <si>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</si>
  <si>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</si>
  <si>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</si>
  <si>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</si>
  <si>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</si>
  <si>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</si>
  <si>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</si>
  <si>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</si>
  <si>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</si>
  <si>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</si>
  <si>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</si>
  <si>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</si>
  <si>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</si>
  <si>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</si>
  <si>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</si>
  <si>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</si>
  <si>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</si>
  <si>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</si>
  <si>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</si>
  <si>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</si>
  <si>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</si>
  <si>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</si>
  <si>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</si>
  <si>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</si>
  <si>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</si>
  <si>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</si>
  <si>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</si>
  <si>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</si>
  <si>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</si>
  <si>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</si>
  <si>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</si>
  <si>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</si>
  <si>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</si>
  <si>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</si>
  <si>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</si>
  <si>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</si>
  <si>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</si>
  <si>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</si>
  <si>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</si>
  <si>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</si>
  <si>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</si>
  <si>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</si>
  <si>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</si>
  <si>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</si>
  <si>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</si>
  <si>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</si>
  <si>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</si>
  <si>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</si>
  <si>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</si>
  <si>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</si>
  <si>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</si>
  <si>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</si>
  <si>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</si>
  <si>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</si>
  <si>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</si>
  <si>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</si>
  <si>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</si>
  <si>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</si>
  <si>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</si>
  <si>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</si>
  <si>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</si>
  <si>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</si>
  <si>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</si>
  <si>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</si>
  <si>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</si>
  <si>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</si>
  <si>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</si>
  <si>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</si>
  <si>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</si>
  <si>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</si>
  <si>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</si>
  <si>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</si>
  <si>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</si>
  <si>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</si>
  <si>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</si>
  <si>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</si>
  <si>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</si>
  <si>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</si>
  <si>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</si>
  <si>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</si>
  <si>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</si>
  <si>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</si>
  <si>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</si>
  <si>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</si>
  <si>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</si>
  <si>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</si>
  <si>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</si>
  <si>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</si>
  <si>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</si>
  <si>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</si>
  <si>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</si>
  <si>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</si>
  <si>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</si>
  <si>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</si>
  <si>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</si>
  <si>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</si>
  <si>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</si>
  <si>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</si>
  <si>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</si>
  <si>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</si>
  <si>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</si>
  <si>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</si>
  <si>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</si>
  <si>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</si>
  <si>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</si>
  <si>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</si>
  <si>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</si>
  <si>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</si>
  <si>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</si>
  <si>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</si>
  <si>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</si>
  <si>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</si>
  <si>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</si>
  <si>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</si>
  <si>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</si>
  <si>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</si>
  <si>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</si>
  <si>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</si>
  <si>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</si>
  <si>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</si>
  <si>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</si>
  <si>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</si>
  <si>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</si>
  <si>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</si>
  <si>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</si>
  <si>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</si>
  <si>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</si>
  <si>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</si>
  <si>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</si>
  <si>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</si>
  <si>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</si>
  <si>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</si>
  <si>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</si>
  <si>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</si>
  <si>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</si>
  <si>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</si>
  <si>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</si>
  <si>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</si>
  <si>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</si>
  <si>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</si>
  <si>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</si>
  <si>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</si>
  <si>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</si>
  <si>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</si>
  <si>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</si>
  <si>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</si>
  <si>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</si>
  <si>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</si>
  <si>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</si>
  <si>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</si>
  <si>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</si>
  <si>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</si>
  <si>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</si>
  <si>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</si>
  <si>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</si>
  <si>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</si>
  <si>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</si>
  <si>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</si>
  <si>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</si>
  <si>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</si>
  <si>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</si>
  <si>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</si>
  <si>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</si>
  <si>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</si>
  <si>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</si>
  <si>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</si>
  <si>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</si>
  <si>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</si>
  <si>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</si>
  <si>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</si>
  <si>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</si>
  <si>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</si>
  <si>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</si>
  <si>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</si>
  <si>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</si>
  <si>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</si>
  <si>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</si>
  <si>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</si>
  <si>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</si>
  <si>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</si>
  <si>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</si>
  <si>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</si>
  <si>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</si>
  <si>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</si>
  <si>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</si>
  <si>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</si>
  <si>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</si>
  <si>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</si>
  <si>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</si>
  <si>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</si>
  <si>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</si>
  <si>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</si>
  <si>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</si>
  <si>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</si>
  <si>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</si>
  <si>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</si>
  <si>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</si>
  <si>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</si>
  <si>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</si>
  <si>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</si>
  <si>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</si>
  <si>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</si>
  <si>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</si>
  <si>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</si>
  <si>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</si>
  <si>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</si>
  <si>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</si>
  <si>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</si>
  <si>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</si>
  <si>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</si>
  <si>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</si>
  <si>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</si>
  <si>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</si>
  <si>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</si>
  <si>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</si>
  <si>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</si>
  <si>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</si>
  <si>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</si>
  <si>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</si>
  <si>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</si>
  <si>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</si>
  <si>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</si>
  <si>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</si>
  <si>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</si>
  <si>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</si>
  <si>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</si>
  <si>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</si>
  <si>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</si>
  <si>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</si>
  <si>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</si>
  <si>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</si>
  <si>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</si>
  <si>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</si>
  <si>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</si>
  <si>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</si>
  <si>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</si>
  <si>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</si>
  <si>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</si>
  <si>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</si>
  <si>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</si>
  <si>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</si>
  <si>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</si>
  <si>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</si>
  <si>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</si>
  <si>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</si>
  <si>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</si>
  <si>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</si>
  <si>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</si>
  <si>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</si>
  <si>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</si>
  <si>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</si>
  <si>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</si>
  <si>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</si>
  <si>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</si>
  <si>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</si>
  <si>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</si>
  <si>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</si>
  <si>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</si>
  <si>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</si>
  <si>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</si>
  <si>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</si>
  <si>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</si>
  <si>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</si>
  <si>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</si>
  <si>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</si>
  <si>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</si>
  <si>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</si>
  <si>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</si>
  <si>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</si>
  <si>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</si>
  <si>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</si>
  <si>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</si>
  <si>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</si>
  <si>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</si>
  <si>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</si>
  <si>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</si>
  <si>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</si>
  <si>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</si>
  <si>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</si>
  <si>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</si>
  <si>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</si>
  <si>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</si>
  <si>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</si>
  <si>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</si>
  <si>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</si>
  <si>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</si>
  <si>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</si>
  <si>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</si>
  <si>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</si>
  <si>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</si>
  <si>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</si>
  <si>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</si>
  <si>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</si>
  <si>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</si>
  <si>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</si>
  <si>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</si>
  <si>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</si>
  <si>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</si>
  <si>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</si>
  <si>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</si>
  <si>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</si>
  <si>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</si>
  <si>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</si>
  <si>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</si>
  <si>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</si>
  <si>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</si>
  <si>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</si>
  <si>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</si>
  <si>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</si>
  <si>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</si>
  <si>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</si>
  <si>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</si>
  <si>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</si>
  <si>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</si>
  <si>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</si>
  <si>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</si>
  <si>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</si>
  <si>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</si>
  <si>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</si>
  <si>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</si>
  <si>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</si>
  <si>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</si>
  <si>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</si>
  <si>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</si>
  <si>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</si>
  <si>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</si>
  <si>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</si>
  <si>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</si>
  <si>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</si>
  <si>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</si>
  <si>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</si>
  <si>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</si>
  <si>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</si>
  <si>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</si>
  <si>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</si>
  <si>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</si>
  <si>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</si>
  <si>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</si>
  <si>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</si>
  <si>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</si>
  <si>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</si>
  <si>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</si>
  <si>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</si>
  <si>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</si>
  <si>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</si>
  <si>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</si>
  <si>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</si>
  <si>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</si>
  <si>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</si>
  <si>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</si>
  <si>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</si>
  <si>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</si>
  <si>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</si>
  <si>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</si>
  <si>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</si>
  <si>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</si>
  <si>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</si>
  <si>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</si>
  <si>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</si>
  <si>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</si>
  <si>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</si>
  <si>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</si>
  <si>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</si>
  <si>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</si>
  <si>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</si>
  <si>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</si>
  <si>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</si>
  <si>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</si>
  <si>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</si>
  <si>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</si>
  <si>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</si>
  <si>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</si>
  <si>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</si>
  <si>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</si>
  <si>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</si>
  <si>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</si>
  <si>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</si>
  <si>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</si>
  <si>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</si>
  <si>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</si>
  <si>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</si>
  <si>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</si>
  <si>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</si>
  <si>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</si>
  <si>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</si>
  <si>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</si>
  <si>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</si>
  <si>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</si>
  <si>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</si>
  <si>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</si>
  <si>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</si>
  <si>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</si>
  <si>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</si>
  <si>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</si>
  <si>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</si>
  <si>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</si>
  <si>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</si>
  <si>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</si>
  <si>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</si>
  <si>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</si>
  <si>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</si>
  <si>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</si>
  <si>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</si>
  <si>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</si>
  <si>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</si>
  <si>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</si>
  <si>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</si>
  <si>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</si>
  <si>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</si>
  <si>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</si>
  <si>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</si>
  <si>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</si>
  <si>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</si>
  <si>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</si>
  <si>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</si>
  <si>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</si>
  <si>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</si>
  <si>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</si>
  <si>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</si>
  <si>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</si>
  <si>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</si>
  <si>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</si>
  <si>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</si>
  <si>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</si>
  <si>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</si>
  <si>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</si>
  <si>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</si>
  <si>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</si>
  <si>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</si>
  <si>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</si>
  <si>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</si>
  <si>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</si>
  <si>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</si>
  <si>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</si>
  <si>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</si>
  <si>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</si>
  <si>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</si>
  <si>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</si>
  <si>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</si>
  <si>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</si>
  <si>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</si>
  <si>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</si>
  <si>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</si>
  <si>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</si>
  <si>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</si>
  <si>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</si>
  <si>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</si>
  <si>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</si>
  <si>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</si>
  <si>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</si>
  <si>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</si>
  <si>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</si>
  <si>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</si>
  <si>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</si>
  <si>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</si>
  <si>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</si>
  <si>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</si>
  <si>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</si>
  <si>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</si>
  <si>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</si>
  <si>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</si>
  <si>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</si>
  <si>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</si>
  <si>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</si>
  <si>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</si>
  <si>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</si>
  <si>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</si>
  <si>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</si>
  <si>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</si>
  <si>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</si>
  <si>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</si>
  <si>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</si>
  <si>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</si>
  <si>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</si>
  <si>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</si>
  <si>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</si>
  <si>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</si>
  <si>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</si>
  <si>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</si>
  <si>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</si>
  <si>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</si>
  <si>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</si>
  <si>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</si>
  <si>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</si>
  <si>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</si>
  <si>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</si>
  <si>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</si>
  <si>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</si>
  <si>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</si>
  <si>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</si>
  <si>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</si>
  <si>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</si>
  <si>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</si>
  <si>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</si>
  <si>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</si>
  <si>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</si>
  <si>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</si>
  <si>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</si>
  <si>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</si>
  <si>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</si>
  <si>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</si>
  <si>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</si>
  <si>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</si>
  <si>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</si>
  <si>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</si>
  <si>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</si>
  <si>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</si>
  <si>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</si>
  <si>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</si>
  <si>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</si>
  <si>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</si>
  <si>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</si>
  <si>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</si>
  <si>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</si>
  <si>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</si>
  <si>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</si>
  <si>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</si>
  <si>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</si>
  <si>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</si>
  <si>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</si>
  <si>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</si>
  <si>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</si>
  <si>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</si>
  <si>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</si>
  <si>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</si>
  <si>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</si>
  <si>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</si>
  <si>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</si>
  <si>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</si>
  <si>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</si>
  <si>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</si>
  <si>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</si>
  <si>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</si>
  <si>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</si>
  <si>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</si>
  <si>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</si>
  <si>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</si>
  <si>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</si>
  <si>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</si>
  <si>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</si>
  <si>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</si>
  <si>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</si>
  <si>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</si>
  <si>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</si>
  <si>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</si>
  <si>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</si>
  <si>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</si>
  <si>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</si>
  <si>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</si>
  <si>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</si>
  <si>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</si>
  <si>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</si>
  <si>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</si>
  <si>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</si>
  <si>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</si>
  <si>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</si>
  <si>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</si>
  <si>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</si>
  <si>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</si>
  <si>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</si>
  <si>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</si>
  <si>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</si>
  <si>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</si>
  <si>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</si>
  <si>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</si>
  <si>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</si>
  <si>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</si>
  <si>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</si>
  <si>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</si>
  <si>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</si>
  <si>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</si>
  <si>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</si>
  <si>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</si>
  <si>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</si>
  <si>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</si>
  <si>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</si>
  <si>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</si>
  <si>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</si>
  <si>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</si>
  <si>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</si>
  <si>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</si>
  <si>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</si>
  <si>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</si>
  <si>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</si>
  <si>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</si>
  <si>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</si>
  <si>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</si>
  <si>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</si>
  <si>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</si>
  <si>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</si>
  <si>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</si>
  <si>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</si>
  <si>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</si>
  <si>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</si>
  <si>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</si>
  <si>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</si>
  <si>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</si>
  <si>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</si>
  <si>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</si>
  <si>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</si>
  <si>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</si>
  <si>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</si>
  <si>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</si>
  <si>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</si>
  <si>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</si>
  <si>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</si>
  <si>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</si>
  <si>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</si>
  <si>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</si>
  <si>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</si>
  <si>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</si>
  <si>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</si>
  <si>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</si>
  <si>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</si>
  <si>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</si>
  <si>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</si>
  <si>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</si>
  <si>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</si>
  <si>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</si>
  <si>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</si>
  <si>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</si>
  <si>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</si>
  <si>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</si>
  <si>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</si>
  <si>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</si>
  <si>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</si>
  <si>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</si>
  <si>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</si>
  <si>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</si>
  <si>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</si>
  <si>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</si>
  <si>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</si>
  <si>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</si>
  <si>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</si>
  <si>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</si>
  <si>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</si>
  <si>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</si>
  <si>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</si>
  <si>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</si>
  <si>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</si>
  <si>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</si>
  <si>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</si>
  <si>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</si>
  <si>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</si>
  <si>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</si>
  <si>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</si>
  <si>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</si>
  <si>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</si>
  <si>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</si>
  <si>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</si>
  <si>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</si>
  <si>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</si>
  <si>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</si>
  <si>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</si>
  <si>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</si>
  <si>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</si>
  <si>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</si>
  <si>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</si>
  <si>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</si>
  <si>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</si>
  <si>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</si>
  <si>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</si>
  <si>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</si>
  <si>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</si>
  <si>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</si>
  <si>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</si>
  <si>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</si>
  <si>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</si>
  <si>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</si>
  <si>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</si>
  <si>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</si>
  <si>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</si>
  <si>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</si>
  <si>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</si>
  <si>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</si>
  <si>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</si>
  <si>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</si>
  <si>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</si>
  <si>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</si>
  <si>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</si>
  <si>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</si>
  <si>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</si>
  <si>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</si>
  <si>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</si>
  <si>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</si>
  <si>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</si>
  <si>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</si>
  <si>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</si>
  <si>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</si>
  <si>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</si>
  <si>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</si>
  <si>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</si>
  <si>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</si>
  <si>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</si>
  <si>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</si>
  <si>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</si>
  <si>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</si>
  <si>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</si>
  <si>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</si>
  <si>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</si>
  <si>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</si>
  <si>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</si>
  <si>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</si>
  <si>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</si>
  <si>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</si>
  <si>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</si>
  <si>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</si>
  <si>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</si>
  <si>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</si>
  <si>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</si>
  <si>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</si>
  <si>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</si>
  <si>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</si>
  <si>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</si>
  <si>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</si>
  <si>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</si>
  <si>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</si>
  <si>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</si>
  <si>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</si>
  <si>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</si>
  <si>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</si>
  <si>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</si>
  <si>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</si>
  <si>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</si>
  <si>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</si>
  <si>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</si>
  <si>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</si>
  <si>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</si>
  <si>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</si>
  <si>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</si>
  <si>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</si>
  <si>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</si>
  <si>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</si>
  <si>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</si>
  <si>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</si>
  <si>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</si>
  <si>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</si>
  <si>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</si>
  <si>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</si>
  <si>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</si>
  <si>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</si>
  <si>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</si>
  <si>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</si>
  <si>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</si>
  <si>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</si>
  <si>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</si>
  <si>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</si>
  <si>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</si>
  <si>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</si>
  <si>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</si>
  <si>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</si>
  <si>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</si>
  <si>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</si>
  <si>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</si>
  <si>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</si>
  <si>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</si>
  <si>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</si>
  <si>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</si>
  <si>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</si>
  <si>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</si>
  <si>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</si>
  <si>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</si>
  <si>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</si>
  <si>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</si>
  <si>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</si>
  <si>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</si>
  <si>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</si>
  <si>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</si>
  <si>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</si>
  <si>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</si>
  <si>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</si>
  <si>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</si>
  <si>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</si>
  <si>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</si>
  <si>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</si>
  <si>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</si>
  <si>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</si>
  <si>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</si>
  <si>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</si>
  <si>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</si>
  <si>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</si>
  <si>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</si>
  <si>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</si>
  <si>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</si>
  <si>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</si>
  <si>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</si>
  <si>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</si>
  <si>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</si>
  <si>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</si>
  <si>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</si>
  <si>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</si>
  <si>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</si>
  <si>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</si>
  <si>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</si>
  <si>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</si>
  <si>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</si>
  <si>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</si>
  <si>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</si>
  <si>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</si>
  <si>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</si>
  <si>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</si>
  <si>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</si>
  <si>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</si>
  <si>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</si>
  <si>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</si>
  <si>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</si>
  <si>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</si>
  <si>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</si>
  <si>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</si>
  <si>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</si>
  <si>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</si>
  <si>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</si>
  <si>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</si>
  <si>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</si>
  <si>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</si>
  <si>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</si>
  <si>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</si>
  <si>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</si>
  <si>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</si>
  <si>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</si>
  <si>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</si>
  <si>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</si>
  <si>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</si>
  <si>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</si>
  <si>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</si>
  <si>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</si>
  <si>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</si>
  <si>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</si>
  <si>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</si>
  <si>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</si>
  <si>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</si>
  <si>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</si>
  <si>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</si>
  <si>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</si>
  <si>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</si>
  <si>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</si>
  <si>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</si>
  <si>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</si>
  <si>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</si>
  <si>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</si>
  <si>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</si>
  <si>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</si>
  <si>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</si>
  <si>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</si>
  <si>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</si>
  <si>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</si>
  <si>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</si>
  <si>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</si>
  <si>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</si>
  <si>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</si>
  <si>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</si>
  <si>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</si>
  <si>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</si>
  <si>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</si>
  <si>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</si>
  <si>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</si>
  <si>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</si>
  <si>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</si>
  <si>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</si>
  <si>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</si>
  <si>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</si>
  <si>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</si>
  <si>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</si>
  <si>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</si>
  <si>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</si>
  <si>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</si>
  <si>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</si>
  <si>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</si>
  <si>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</si>
  <si>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</si>
  <si>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</si>
  <si>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</si>
  <si>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</si>
  <si>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</si>
  <si>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</si>
  <si>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</si>
  <si>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</si>
  <si>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</si>
  <si>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</si>
  <si>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</si>
  <si>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</si>
  <si>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</si>
  <si>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</si>
  <si>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</si>
  <si>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</si>
  <si>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</si>
  <si>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</si>
  <si>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</si>
  <si>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</si>
  <si>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</si>
  <si>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</si>
  <si>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</si>
  <si>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</si>
  <si>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</si>
  <si>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</si>
  <si>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</si>
  <si>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</si>
  <si>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</si>
  <si>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</si>
  <si>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</si>
  <si>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</si>
  <si>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</si>
  <si>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</si>
  <si>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</si>
  <si>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</si>
  <si>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</si>
  <si>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</si>
  <si>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</si>
  <si>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</si>
  <si>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</si>
  <si>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</si>
  <si>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</si>
  <si>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</si>
  <si>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</si>
  <si>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</si>
  <si>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</si>
  <si>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</si>
  <si>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</si>
  <si>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</si>
  <si>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</si>
  <si>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</si>
  <si>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</si>
  <si>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</si>
  <si>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</si>
  <si>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</si>
  <si>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</si>
  <si>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</si>
  <si>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</si>
  <si>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</si>
  <si>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</si>
  <si>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</si>
  <si>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</si>
  <si>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</si>
  <si>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</si>
  <si>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</si>
  <si>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</si>
  <si>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</si>
  <si>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</si>
  <si>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</si>
  <si>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</si>
  <si>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</si>
  <si>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</si>
  <si>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</si>
  <si>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</si>
  <si>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</si>
  <si>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</si>
  <si>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</si>
  <si>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</si>
  <si>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</si>
  <si>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</si>
  <si>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</si>
  <si>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</si>
  <si>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</si>
  <si>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</si>
  <si>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</si>
  <si>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</si>
  <si>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</si>
  <si>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</si>
  <si>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</si>
  <si>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</si>
  <si>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</si>
  <si>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</si>
  <si>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</si>
  <si>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</si>
  <si>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</si>
  <si>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</si>
  <si>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</si>
  <si>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</si>
  <si>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</si>
  <si>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</si>
  <si>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</si>
  <si>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</si>
  <si>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</si>
  <si>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</si>
  <si>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</si>
  <si>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</si>
  <si>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</si>
  <si>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</si>
  <si>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</si>
  <si>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</si>
  <si>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</si>
  <si>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</si>
  <si>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</si>
  <si>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</si>
  <si>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</si>
  <si>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</si>
  <si>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</si>
  <si>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</si>
  <si>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</si>
  <si>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</si>
  <si>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</si>
  <si>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</si>
  <si>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</si>
  <si>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</si>
  <si>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</si>
  <si>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</si>
  <si>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</si>
  <si>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</si>
  <si>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</si>
  <si>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</si>
  <si>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</si>
  <si>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</si>
  <si>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</si>
  <si>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</si>
  <si>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</si>
  <si>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</si>
  <si>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</si>
  <si>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</si>
  <si>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</si>
  <si>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</si>
  <si>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</si>
  <si>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</si>
  <si>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</si>
  <si>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</si>
  <si>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</si>
  <si>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</si>
  <si>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</si>
  <si>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</si>
  <si>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</si>
  <si>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</si>
  <si>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</si>
  <si>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</si>
  <si>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</si>
  <si>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</si>
  <si>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</si>
  <si>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</si>
  <si>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</si>
  <si>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</si>
  <si>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</si>
  <si>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</si>
  <si>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</si>
  <si>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</si>
  <si>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</si>
  <si>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</si>
  <si>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</si>
  <si>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</si>
  <si>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</si>
  <si>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</si>
  <si>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</si>
  <si>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</si>
  <si>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</si>
  <si>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</si>
  <si>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</si>
  <si>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</si>
  <si>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</si>
  <si>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</si>
  <si>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</si>
  <si>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</si>
  <si>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</si>
  <si>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</si>
  <si>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</si>
  <si>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</si>
  <si>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</si>
  <si>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</si>
  <si>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</si>
  <si>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</si>
  <si>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</si>
  <si>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</si>
  <si>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</si>
  <si>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</si>
  <si>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</si>
  <si>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</si>
  <si>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</si>
  <si>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</si>
  <si>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</si>
  <si>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</si>
  <si>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</si>
  <si>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</si>
  <si>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</si>
  <si>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</si>
  <si>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</si>
  <si>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</si>
  <si>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</si>
  <si>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</si>
  <si>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</si>
  <si>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</si>
  <si>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</si>
  <si>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</si>
  <si>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</si>
  <si>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</si>
  <si>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</si>
  <si>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</si>
  <si>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</si>
  <si>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</si>
  <si>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</si>
  <si>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</si>
  <si>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</si>
  <si>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</si>
  <si>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</si>
  <si>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</si>
  <si>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</si>
  <si>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</si>
  <si>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</si>
  <si>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</si>
  <si>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</si>
  <si>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</si>
  <si>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</si>
  <si>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</si>
  <si>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</si>
  <si>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</si>
  <si>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</si>
  <si>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</si>
  <si>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</si>
  <si>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</si>
  <si>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</si>
  <si>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</si>
  <si>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</si>
  <si>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</si>
  <si>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</si>
  <si>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</si>
  <si>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</si>
  <si>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</si>
  <si>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</si>
  <si>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</si>
  <si>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</si>
  <si>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</si>
  <si>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</si>
  <si>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</si>
  <si>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</si>
  <si>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</si>
  <si>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</si>
  <si>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</si>
  <si>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</si>
  <si>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</si>
  <si>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</si>
  <si>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</si>
  <si>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</si>
  <si>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</si>
  <si>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</si>
  <si>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</si>
  <si>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</si>
  <si>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</si>
  <si>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</si>
  <si>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</si>
  <si>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</si>
  <si>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</si>
  <si>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</si>
  <si>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</si>
  <si>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</si>
  <si>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</si>
  <si>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</si>
  <si>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</si>
  <si>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</si>
  <si>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</si>
  <si>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</si>
  <si>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</si>
  <si>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</si>
  <si>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</si>
  <si>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</si>
  <si>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</si>
  <si>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</si>
  <si>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</si>
  <si>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</si>
  <si>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</si>
  <si>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</si>
  <si>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</si>
  <si>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</si>
  <si>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</si>
  <si>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</si>
  <si>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</si>
  <si>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</si>
  <si>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</si>
  <si>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</si>
  <si>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</si>
  <si>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</si>
  <si>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</si>
  <si>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</si>
  <si>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</si>
  <si>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</si>
  <si>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</si>
  <si>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</si>
  <si>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</si>
  <si>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</si>
  <si>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</si>
  <si>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</si>
  <si>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</si>
  <si>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</si>
  <si>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</si>
  <si>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</si>
  <si>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</si>
  <si>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</si>
  <si>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</si>
  <si>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</si>
  <si>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</si>
  <si>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</si>
  <si>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</si>
  <si>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</si>
  <si>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</si>
  <si>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</si>
  <si>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</si>
  <si>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</si>
  <si>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</si>
  <si>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</si>
  <si>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</si>
  <si>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</si>
  <si>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</si>
  <si>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</si>
  <si>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</si>
  <si>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</si>
  <si>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</si>
  <si>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</si>
  <si>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</si>
  <si>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</si>
  <si>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</si>
  <si>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</si>
  <si>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</si>
  <si>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</si>
  <si>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</si>
  <si>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</si>
  <si>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</si>
  <si>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</si>
  <si>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</si>
  <si>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</si>
  <si>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</si>
  <si>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</si>
  <si>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</si>
  <si>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</si>
  <si>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</si>
  <si>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</si>
  <si>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</si>
  <si>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</si>
  <si>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</si>
  <si>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</si>
  <si>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</si>
  <si>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</si>
  <si>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</si>
  <si>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</si>
  <si>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</si>
  <si>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</si>
  <si>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Učenički dom Ante Brune Bušića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</si>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</sst>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722210.61</v>
      </c>
      <c r="D2" s="7">
        <f>'PR-RAS'!E6</f>
        <v>724441.2</v>
      </c>
      <c r="E2" s="7">
        <v>0</v>
      </c>
      <c r="F2" s="7">
        <v>0</v>
      </c>
      <c r="G2" s="8">
        <f t="shared" ref="G2:G274" si="0">(B2/1000)*(C2*1+D2*2)</f>
        <v>2171.0930099999996</v>
      </c>
      <c r="H2" s="8">
        <f t="shared" ref="H2:H274" si="1">ABS(C2-ROUND(C2,0))+ABS(D2-ROUND(D2,0))</f>
        <v>0.58999999996740371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472202.66</v>
      </c>
      <c r="D45" s="2">
        <f>'PR-RAS'!E49</f>
        <v>496921.31</v>
      </c>
      <c r="E45" s="2">
        <v>0</v>
      </c>
      <c r="F45" s="2">
        <v>0</v>
      </c>
      <c r="G45" s="3">
        <f t="shared" si="0"/>
        <v>64505.992319999998</v>
      </c>
      <c r="H45" s="3">
        <f t="shared" si="1"/>
        <v>0.65000000002328306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11227.5</v>
      </c>
      <c r="D57" s="2">
        <f>'PR-RAS'!E61</f>
        <v>0</v>
      </c>
      <c r="E57" s="2">
        <v>0</v>
      </c>
      <c r="F57" s="2">
        <v>0</v>
      </c>
      <c r="G57" s="3">
        <f t="shared" si="0"/>
        <v>628.74</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11227.5</v>
      </c>
      <c r="D59" s="2">
        <f>'PR-RAS'!E63</f>
        <v>0</v>
      </c>
      <c r="E59" s="2">
        <v>0</v>
      </c>
      <c r="F59" s="2">
        <v>0</v>
      </c>
      <c r="G59" s="3">
        <f t="shared" si="0"/>
        <v>651.19500000000005</v>
      </c>
      <c r="H59" s="3">
        <f t="shared" si="1"/>
        <v>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460536.17</v>
      </c>
      <c r="D64" s="2">
        <f>'PR-RAS'!E68</f>
        <v>496862.92</v>
      </c>
      <c r="E64" s="2">
        <v>0</v>
      </c>
      <c r="F64" s="2">
        <v>0</v>
      </c>
      <c r="G64" s="3">
        <f t="shared" si="0"/>
        <v>91618.506630000003</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460536.17</v>
      </c>
      <c r="D65" s="2">
        <f>'PR-RAS'!E69</f>
        <v>496862.92</v>
      </c>
      <c r="E65" s="2">
        <v>0</v>
      </c>
      <c r="F65" s="2">
        <v>0</v>
      </c>
      <c r="G65" s="3">
        <f t="shared" si="0"/>
        <v>93072.768640000009</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438.99</v>
      </c>
      <c r="D73" s="2">
        <f>'PR-RAS'!E77</f>
        <v>58.39</v>
      </c>
      <c r="E73" s="2">
        <v>0</v>
      </c>
      <c r="F73" s="2">
        <v>0</v>
      </c>
      <c r="G73" s="3">
        <f t="shared" si="0"/>
        <v>40.015439999999998</v>
      </c>
      <c r="H73" s="3">
        <f t="shared" si="1"/>
        <v>0.39999999999999147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438.99</v>
      </c>
      <c r="D76" s="2">
        <f>'PR-RAS'!E80</f>
        <v>58.39</v>
      </c>
      <c r="E76" s="2">
        <v>0</v>
      </c>
      <c r="F76" s="2">
        <v>0</v>
      </c>
      <c r="G76" s="3">
        <f t="shared" si="0"/>
        <v>41.682749999999999</v>
      </c>
      <c r="H76" s="3">
        <f t="shared" si="1"/>
        <v>0.39999999999999147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0.01</v>
      </c>
      <c r="E78" s="2">
        <v>0</v>
      </c>
      <c r="F78" s="2">
        <v>0</v>
      </c>
      <c r="G78" s="3">
        <f t="shared" si="0"/>
        <v>4.62E-3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0.01</v>
      </c>
      <c r="E79" s="2">
        <v>0</v>
      </c>
      <c r="F79" s="2">
        <v>0</v>
      </c>
      <c r="G79" s="3">
        <f t="shared" si="0"/>
        <v>4.6800000000000001E-3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0.01</v>
      </c>
      <c r="E81" s="2">
        <v>0</v>
      </c>
      <c r="F81" s="2">
        <v>0</v>
      </c>
      <c r="G81" s="3">
        <f t="shared" si="0"/>
        <v>4.7999999999999996E-3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90001.57</v>
      </c>
      <c r="D102" s="2">
        <f>'PR-RAS'!E106</f>
        <v>93943.53</v>
      </c>
      <c r="E102" s="2">
        <v>0</v>
      </c>
      <c r="F102" s="2">
        <v>0</v>
      </c>
      <c r="G102" s="3">
        <f t="shared" si="0"/>
        <v>28066.751630000002</v>
      </c>
      <c r="H102" s="3">
        <f t="shared" si="1"/>
        <v>0.89999999999417923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90001.57</v>
      </c>
      <c r="D108" s="2">
        <f>'PR-RAS'!E112</f>
        <v>93943.53</v>
      </c>
      <c r="E108" s="2">
        <v>0</v>
      </c>
      <c r="F108" s="2">
        <v>0</v>
      </c>
      <c r="G108" s="3">
        <f t="shared" si="0"/>
        <v>29734.083409999999</v>
      </c>
      <c r="H108" s="3">
        <f t="shared" si="1"/>
        <v>0.89999999999417923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90001.57</v>
      </c>
      <c r="D113" s="2">
        <f>'PR-RAS'!E117</f>
        <v>93943.53</v>
      </c>
      <c r="E113" s="2">
        <v>0</v>
      </c>
      <c r="F113" s="2">
        <v>0</v>
      </c>
      <c r="G113" s="3">
        <f t="shared" si="0"/>
        <v>31123.526560000002</v>
      </c>
      <c r="H113" s="3">
        <f t="shared" si="1"/>
        <v>0.89999999999417923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21198.98</v>
      </c>
      <c r="D121" s="2">
        <f>'PR-RAS'!E125</f>
        <v>15084.01</v>
      </c>
      <c r="E121" s="2">
        <v>0</v>
      </c>
      <c r="F121" s="2">
        <v>0</v>
      </c>
      <c r="G121" s="3">
        <f t="shared" si="0"/>
        <v>6164.04</v>
      </c>
      <c r="H121" s="3">
        <f t="shared" si="1"/>
        <v>3.0000000000654836E-2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21167.98</v>
      </c>
      <c r="D122" s="2">
        <f>'PR-RAS'!E126</f>
        <v>15000.01</v>
      </c>
      <c r="E122" s="2">
        <v>0</v>
      </c>
      <c r="F122" s="2">
        <v>0</v>
      </c>
      <c r="G122" s="3">
        <f t="shared" si="0"/>
        <v>6191.3279999999995</v>
      </c>
      <c r="H122" s="3">
        <f t="shared" si="1"/>
        <v>3.0000000000654836E-2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21167.98</v>
      </c>
      <c r="D124" s="2">
        <f>'PR-RAS'!E128</f>
        <v>15000.01</v>
      </c>
      <c r="E124" s="2">
        <v>0</v>
      </c>
      <c r="F124" s="2">
        <v>0</v>
      </c>
      <c r="G124" s="3">
        <f t="shared" si="0"/>
        <v>6293.6639999999998</v>
      </c>
      <c r="H124" s="3">
        <f t="shared" si="1"/>
        <v>3.0000000000654836E-2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v>
      </c>
      <c r="D125" s="2">
        <f>'PR-RAS'!E129</f>
        <v>84</v>
      </c>
      <c r="E125" s="2">
        <v>0</v>
      </c>
      <c r="F125" s="2">
        <v>0</v>
      </c>
      <c r="G125" s="3">
        <f t="shared" si="0"/>
        <v>24.675999999999998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v>
      </c>
      <c r="D126" s="2">
        <f>'PR-RAS'!E130</f>
        <v>84</v>
      </c>
      <c r="E126" s="2">
        <v>0</v>
      </c>
      <c r="F126" s="2">
        <v>0</v>
      </c>
      <c r="G126" s="3">
        <f t="shared" si="0"/>
        <v>24.875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138807.35999999999</v>
      </c>
      <c r="D130" s="2">
        <f>'PR-RAS'!E134</f>
        <v>118492.34</v>
      </c>
      <c r="E130" s="2">
        <v>0</v>
      </c>
      <c r="F130" s="2">
        <v>0</v>
      </c>
      <c r="G130" s="3">
        <f t="shared" si="0"/>
        <v>48477.173159999998</v>
      </c>
      <c r="H130" s="3">
        <f t="shared" si="1"/>
        <v>0.6999999999825377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138807.35999999999</v>
      </c>
      <c r="D131" s="2">
        <f>'PR-RAS'!E135</f>
        <v>118492.34</v>
      </c>
      <c r="E131" s="2">
        <v>0</v>
      </c>
      <c r="F131" s="2">
        <v>0</v>
      </c>
      <c r="G131" s="3">
        <f t="shared" si="0"/>
        <v>48852.965199999999</v>
      </c>
      <c r="H131" s="3">
        <f t="shared" si="1"/>
        <v>0.6999999999825377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119979.04</v>
      </c>
      <c r="D132" s="2">
        <f>'PR-RAS'!E136</f>
        <v>113720.33</v>
      </c>
      <c r="E132" s="2">
        <v>0</v>
      </c>
      <c r="F132" s="2">
        <v>0</v>
      </c>
      <c r="G132" s="3">
        <f t="shared" si="0"/>
        <v>45511.9807</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18828.32</v>
      </c>
      <c r="D133" s="2">
        <f>'PR-RAS'!E137</f>
        <v>4772.01</v>
      </c>
      <c r="E133" s="2">
        <v>0</v>
      </c>
      <c r="F133" s="2">
        <v>0</v>
      </c>
      <c r="G133" s="3">
        <f t="shared" si="0"/>
        <v>3745.1488800000002</v>
      </c>
      <c r="H133" s="3">
        <f t="shared" si="1"/>
        <v>0.32999999999992724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680410.42</v>
      </c>
      <c r="D148" s="2">
        <f>'PR-RAS'!E152</f>
        <v>786090.28</v>
      </c>
      <c r="E148" s="2">
        <v>0</v>
      </c>
      <c r="F148" s="2">
        <v>0</v>
      </c>
      <c r="G148" s="3">
        <f t="shared" si="0"/>
        <v>331130.87406</v>
      </c>
      <c r="H148" s="3">
        <f t="shared" si="1"/>
        <v>0.70000000006984919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463447.61</v>
      </c>
      <c r="D149" s="2">
        <f>'PR-RAS'!E153</f>
        <v>542143.67000000004</v>
      </c>
      <c r="E149" s="2">
        <v>0</v>
      </c>
      <c r="F149" s="2">
        <v>0</v>
      </c>
      <c r="G149" s="3">
        <f t="shared" si="0"/>
        <v>229064.77260000003</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376444.7</v>
      </c>
      <c r="D150" s="2">
        <f>'PR-RAS'!E154</f>
        <v>449631.57000000007</v>
      </c>
      <c r="E150" s="2">
        <v>0</v>
      </c>
      <c r="F150" s="2">
        <v>0</v>
      </c>
      <c r="G150" s="3">
        <f t="shared" si="0"/>
        <v>190080.46816000002</v>
      </c>
      <c r="H150" s="3">
        <f t="shared" si="1"/>
        <v>0.72999999992316589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258361.34</v>
      </c>
      <c r="D151" s="2">
        <f>'PR-RAS'!E155</f>
        <v>305489.02</v>
      </c>
      <c r="E151" s="2">
        <v>0</v>
      </c>
      <c r="F151" s="2">
        <v>0</v>
      </c>
      <c r="G151" s="3">
        <f t="shared" si="0"/>
        <v>130400.90699999999</v>
      </c>
      <c r="H151" s="3">
        <f t="shared" si="1"/>
        <v>0.36000000001513399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2456.21</v>
      </c>
      <c r="E153" s="2">
        <v>0</v>
      </c>
      <c r="F153" s="2">
        <v>0</v>
      </c>
      <c r="G153" s="3">
        <f t="shared" si="0"/>
        <v>746.68783999999994</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118083.36</v>
      </c>
      <c r="D154" s="2">
        <f>'PR-RAS'!E158</f>
        <v>141686.34</v>
      </c>
      <c r="E154" s="2">
        <v>0</v>
      </c>
      <c r="F154" s="2">
        <v>0</v>
      </c>
      <c r="G154" s="3">
        <f t="shared" si="0"/>
        <v>61422.774119999995</v>
      </c>
      <c r="H154" s="3">
        <f t="shared" si="1"/>
        <v>0.69999999999708962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24632.37</v>
      </c>
      <c r="D155" s="2">
        <f>'PR-RAS'!E159</f>
        <v>18258.7</v>
      </c>
      <c r="E155" s="2">
        <v>0</v>
      </c>
      <c r="F155" s="2">
        <v>0</v>
      </c>
      <c r="G155" s="3">
        <f t="shared" si="0"/>
        <v>9417.0645800000002</v>
      </c>
      <c r="H155" s="3">
        <f t="shared" si="1"/>
        <v>0.66999999999825377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62370.54</v>
      </c>
      <c r="D156" s="2">
        <f>'PR-RAS'!E160</f>
        <v>74253.399999999994</v>
      </c>
      <c r="E156" s="2">
        <v>0</v>
      </c>
      <c r="F156" s="2">
        <v>0</v>
      </c>
      <c r="G156" s="3">
        <f t="shared" si="0"/>
        <v>32685.987699999998</v>
      </c>
      <c r="H156" s="3">
        <f t="shared" si="1"/>
        <v>0.85999999999330612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62370.54</v>
      </c>
      <c r="D158" s="2">
        <f>'PR-RAS'!E162</f>
        <v>74253.399999999994</v>
      </c>
      <c r="E158" s="2">
        <v>0</v>
      </c>
      <c r="F158" s="2">
        <v>0</v>
      </c>
      <c r="G158" s="3">
        <f t="shared" si="0"/>
        <v>33107.742379999996</v>
      </c>
      <c r="H158" s="3">
        <f t="shared" si="1"/>
        <v>0.85999999999330612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215889.62999999998</v>
      </c>
      <c r="D160" s="2">
        <f>'PR-RAS'!E164</f>
        <v>242759.54</v>
      </c>
      <c r="E160" s="2">
        <v>0</v>
      </c>
      <c r="F160" s="2">
        <v>0</v>
      </c>
      <c r="G160" s="3">
        <f t="shared" si="0"/>
        <v>111523.98488999999</v>
      </c>
      <c r="H160" s="3">
        <f t="shared" si="1"/>
        <v>0.83000000001629815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19203.18</v>
      </c>
      <c r="D161" s="2">
        <f>'PR-RAS'!E165</f>
        <v>21725.75</v>
      </c>
      <c r="E161" s="2">
        <v>0</v>
      </c>
      <c r="F161" s="2">
        <v>0</v>
      </c>
      <c r="G161" s="3">
        <f t="shared" si="0"/>
        <v>10024.748799999999</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2404.2600000000002</v>
      </c>
      <c r="D162" s="2">
        <f>'PR-RAS'!E166</f>
        <v>5623.78</v>
      </c>
      <c r="E162" s="2">
        <v>0</v>
      </c>
      <c r="F162" s="2">
        <v>0</v>
      </c>
      <c r="G162" s="3">
        <f t="shared" si="0"/>
        <v>2197.9430200000002</v>
      </c>
      <c r="H162" s="3">
        <f t="shared" si="1"/>
        <v>0.48000000000047294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15143.52</v>
      </c>
      <c r="D163" s="2">
        <f>'PR-RAS'!E167</f>
        <v>13646.22</v>
      </c>
      <c r="E163" s="2">
        <v>0</v>
      </c>
      <c r="F163" s="2">
        <v>0</v>
      </c>
      <c r="G163" s="3">
        <f t="shared" si="0"/>
        <v>6874.6255200000005</v>
      </c>
      <c r="H163" s="3">
        <f t="shared" si="1"/>
        <v>0.69999999999890861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942.5</v>
      </c>
      <c r="D164" s="2">
        <f>'PR-RAS'!E168</f>
        <v>2402.25</v>
      </c>
      <c r="E164" s="2">
        <v>0</v>
      </c>
      <c r="F164" s="2">
        <v>0</v>
      </c>
      <c r="G164" s="3">
        <f t="shared" si="0"/>
        <v>936.76100000000008</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712.9</v>
      </c>
      <c r="D165" s="2">
        <f>'PR-RAS'!E169</f>
        <v>53.5</v>
      </c>
      <c r="E165" s="2">
        <v>0</v>
      </c>
      <c r="F165" s="2">
        <v>0</v>
      </c>
      <c r="G165" s="3">
        <f t="shared" si="0"/>
        <v>134.46360000000001</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112643.96999999999</v>
      </c>
      <c r="D166" s="2">
        <f>'PR-RAS'!E170</f>
        <v>112261.75999999999</v>
      </c>
      <c r="E166" s="2">
        <v>0</v>
      </c>
      <c r="F166" s="2">
        <v>0</v>
      </c>
      <c r="G166" s="3">
        <f t="shared" si="0"/>
        <v>55632.635849999999</v>
      </c>
      <c r="H166" s="3">
        <f t="shared" si="1"/>
        <v>0.27000000001862645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12019.01</v>
      </c>
      <c r="D167" s="2">
        <f>'PR-RAS'!E171</f>
        <v>10691.37</v>
      </c>
      <c r="E167" s="2">
        <v>0</v>
      </c>
      <c r="F167" s="2">
        <v>0</v>
      </c>
      <c r="G167" s="3">
        <f t="shared" si="0"/>
        <v>5544.6905000000006</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69902.78</v>
      </c>
      <c r="D168" s="2">
        <f>'PR-RAS'!E172</f>
        <v>69709.42</v>
      </c>
      <c r="E168" s="2">
        <v>0</v>
      </c>
      <c r="F168" s="2">
        <v>0</v>
      </c>
      <c r="G168" s="3">
        <f t="shared" si="0"/>
        <v>34956.71054</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23326.560000000001</v>
      </c>
      <c r="D169" s="2">
        <f>'PR-RAS'!E173</f>
        <v>24331.29</v>
      </c>
      <c r="E169" s="2">
        <v>0</v>
      </c>
      <c r="F169" s="2">
        <v>0</v>
      </c>
      <c r="G169" s="3">
        <f t="shared" si="0"/>
        <v>12094.175520000001</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2333.35</v>
      </c>
      <c r="D170" s="2">
        <f>'PR-RAS'!E174</f>
        <v>2671.35</v>
      </c>
      <c r="E170" s="2">
        <v>0</v>
      </c>
      <c r="F170" s="2">
        <v>0</v>
      </c>
      <c r="G170" s="3">
        <f t="shared" si="0"/>
        <v>1297.25245</v>
      </c>
      <c r="H170" s="3">
        <f t="shared" si="1"/>
        <v>0.6999999999998181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4581.12</v>
      </c>
      <c r="D171" s="2">
        <f>'PR-RAS'!E175</f>
        <v>4295.6099999999997</v>
      </c>
      <c r="E171" s="2">
        <v>0</v>
      </c>
      <c r="F171" s="2">
        <v>0</v>
      </c>
      <c r="G171" s="3">
        <f t="shared" si="0"/>
        <v>2239.2978000000003</v>
      </c>
      <c r="H171" s="3">
        <f t="shared" si="1"/>
        <v>0.51000000000021828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481.15</v>
      </c>
      <c r="D173" s="2">
        <f>'PR-RAS'!E177</f>
        <v>562.72</v>
      </c>
      <c r="E173" s="2">
        <v>0</v>
      </c>
      <c r="F173" s="2">
        <v>0</v>
      </c>
      <c r="G173" s="3">
        <f t="shared" si="0"/>
        <v>276.33348000000001</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65078.020000000004</v>
      </c>
      <c r="D174" s="2">
        <f>'PR-RAS'!E178</f>
        <v>69256.72</v>
      </c>
      <c r="E174" s="2">
        <v>0</v>
      </c>
      <c r="F174" s="2">
        <v>0</v>
      </c>
      <c r="G174" s="3">
        <f t="shared" si="0"/>
        <v>35221.32258</v>
      </c>
      <c r="H174" s="3">
        <f t="shared" si="1"/>
        <v>0.30000000000291038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3452.83</v>
      </c>
      <c r="D175" s="2">
        <f>'PR-RAS'!E179</f>
        <v>3984.63</v>
      </c>
      <c r="E175" s="2">
        <v>0</v>
      </c>
      <c r="F175" s="2">
        <v>0</v>
      </c>
      <c r="G175" s="3">
        <f t="shared" si="0"/>
        <v>1987.4436599999999</v>
      </c>
      <c r="H175" s="3">
        <f t="shared" si="1"/>
        <v>0.53999999999996362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13541.95</v>
      </c>
      <c r="D176" s="2">
        <f>'PR-RAS'!E180</f>
        <v>9971.7800000000007</v>
      </c>
      <c r="E176" s="2">
        <v>0</v>
      </c>
      <c r="F176" s="2">
        <v>0</v>
      </c>
      <c r="G176" s="3">
        <f t="shared" si="0"/>
        <v>5859.96425</v>
      </c>
      <c r="H176" s="3">
        <f t="shared" si="1"/>
        <v>0.26999999999861757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14073.62</v>
      </c>
      <c r="D178" s="2">
        <f>'PR-RAS'!E182</f>
        <v>14317.51</v>
      </c>
      <c r="E178" s="2">
        <v>0</v>
      </c>
      <c r="F178" s="2">
        <v>0</v>
      </c>
      <c r="G178" s="3">
        <f t="shared" si="0"/>
        <v>7559.4292799999994</v>
      </c>
      <c r="H178" s="3">
        <f t="shared" si="1"/>
        <v>0.86999999999898137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2021.23</v>
      </c>
      <c r="D179" s="2">
        <f>'PR-RAS'!E183</f>
        <v>1243.75</v>
      </c>
      <c r="E179" s="2">
        <v>0</v>
      </c>
      <c r="F179" s="2">
        <v>0</v>
      </c>
      <c r="G179" s="3">
        <f t="shared" si="0"/>
        <v>802.5539399999999</v>
      </c>
      <c r="H179" s="3">
        <f t="shared" si="1"/>
        <v>0.48000000000001819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1056.1099999999999</v>
      </c>
      <c r="D180" s="2">
        <f>'PR-RAS'!E184</f>
        <v>2591.1</v>
      </c>
      <c r="E180" s="2">
        <v>0</v>
      </c>
      <c r="F180" s="2">
        <v>0</v>
      </c>
      <c r="G180" s="3">
        <f t="shared" si="0"/>
        <v>1116.6574899999998</v>
      </c>
      <c r="H180" s="3">
        <f t="shared" si="1"/>
        <v>0.20999999999980901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18521.740000000002</v>
      </c>
      <c r="D181" s="2">
        <f>'PR-RAS'!E185</f>
        <v>19808.509999999998</v>
      </c>
      <c r="E181" s="2">
        <v>0</v>
      </c>
      <c r="F181" s="2">
        <v>0</v>
      </c>
      <c r="G181" s="3">
        <f t="shared" si="0"/>
        <v>10464.976799999999</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7888.52</v>
      </c>
      <c r="D182" s="2">
        <f>'PR-RAS'!E186</f>
        <v>6383.06</v>
      </c>
      <c r="E182" s="2">
        <v>0</v>
      </c>
      <c r="F182" s="2">
        <v>0</v>
      </c>
      <c r="G182" s="3">
        <f t="shared" si="0"/>
        <v>3738.4898399999997</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4394.58</v>
      </c>
      <c r="D183" s="2">
        <f>'PR-RAS'!E187</f>
        <v>10828.94</v>
      </c>
      <c r="E183" s="2">
        <v>0</v>
      </c>
      <c r="F183" s="2">
        <v>0</v>
      </c>
      <c r="G183" s="3">
        <f t="shared" si="0"/>
        <v>4741.5477199999996</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18964.46</v>
      </c>
      <c r="D190" s="2">
        <f>'PR-RAS'!E194</f>
        <v>39515.31</v>
      </c>
      <c r="E190" s="2">
        <v>0</v>
      </c>
      <c r="F190" s="2">
        <v>0</v>
      </c>
      <c r="G190" s="3">
        <f t="shared" si="0"/>
        <v>18521.070119999997</v>
      </c>
      <c r="H190" s="3">
        <f t="shared" si="1"/>
        <v>0.76999999999679858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2219.4299999999998</v>
      </c>
      <c r="D191" s="2">
        <f>'PR-RAS'!E195</f>
        <v>2615.7199999999998</v>
      </c>
      <c r="E191" s="2">
        <v>0</v>
      </c>
      <c r="F191" s="2">
        <v>0</v>
      </c>
      <c r="G191" s="3">
        <f t="shared" si="0"/>
        <v>1415.6652999999999</v>
      </c>
      <c r="H191" s="3">
        <f t="shared" si="1"/>
        <v>0.71000000000003638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985.05</v>
      </c>
      <c r="D193" s="2">
        <f>'PR-RAS'!E197</f>
        <v>270.42</v>
      </c>
      <c r="E193" s="2">
        <v>0</v>
      </c>
      <c r="F193" s="2">
        <v>0</v>
      </c>
      <c r="G193" s="3">
        <f t="shared" si="0"/>
        <v>292.97087999999997</v>
      </c>
      <c r="H193" s="3">
        <f t="shared" si="1"/>
        <v>0.46999999999997044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385</v>
      </c>
      <c r="D194" s="2">
        <f>'PR-RAS'!E198</f>
        <v>190</v>
      </c>
      <c r="E194" s="2">
        <v>0</v>
      </c>
      <c r="F194" s="2">
        <v>0</v>
      </c>
      <c r="G194" s="3">
        <f t="shared" si="0"/>
        <v>147.64500000000001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1493.75</v>
      </c>
      <c r="D195" s="2">
        <f>'PR-RAS'!E199</f>
        <v>3547.17</v>
      </c>
      <c r="E195" s="2">
        <v>0</v>
      </c>
      <c r="F195" s="2">
        <v>0</v>
      </c>
      <c r="G195" s="3">
        <f t="shared" si="0"/>
        <v>1666.0894600000001</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13881.23</v>
      </c>
      <c r="D197" s="2">
        <f>'PR-RAS'!E201</f>
        <v>32892</v>
      </c>
      <c r="E197" s="2">
        <v>0</v>
      </c>
      <c r="F197" s="2">
        <v>0</v>
      </c>
      <c r="G197" s="3">
        <f t="shared" si="0"/>
        <v>15614.38508</v>
      </c>
      <c r="H197" s="3">
        <f t="shared" si="1"/>
        <v>0.22999999999956344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1073.18</v>
      </c>
      <c r="D198" s="2">
        <f>'PR-RAS'!E202</f>
        <v>1187.07</v>
      </c>
      <c r="E198" s="2">
        <v>0</v>
      </c>
      <c r="F198" s="2">
        <v>0</v>
      </c>
      <c r="G198" s="3">
        <f t="shared" si="0"/>
        <v>679.12203999999997</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1073.18</v>
      </c>
      <c r="D212" s="2">
        <f>'PR-RAS'!E216</f>
        <v>1187.07</v>
      </c>
      <c r="E212" s="2">
        <v>0</v>
      </c>
      <c r="F212" s="2">
        <v>0</v>
      </c>
      <c r="G212" s="3">
        <f t="shared" si="0"/>
        <v>727.38451999999995</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1073.18</v>
      </c>
      <c r="D213" s="2">
        <f>'PR-RAS'!E217</f>
        <v>1172.08</v>
      </c>
      <c r="E213" s="2">
        <v>0</v>
      </c>
      <c r="F213" s="2">
        <v>0</v>
      </c>
      <c r="G213" s="3">
        <f t="shared" si="0"/>
        <v>724.47608000000002</v>
      </c>
      <c r="H213" s="3">
        <f t="shared" si="1"/>
        <v>0.25999999999999091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14.99</v>
      </c>
      <c r="E215" s="2">
        <v>0</v>
      </c>
      <c r="F215" s="2">
        <v>0</v>
      </c>
      <c r="G215" s="3">
        <f t="shared" si="0"/>
        <v>6.4157200000000003</v>
      </c>
      <c r="H215" s="3">
        <f t="shared" si="1"/>
        <v>9.9999999999997868E-3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680410.42</v>
      </c>
      <c r="D295" s="2">
        <f>'PR-RAS'!E299</f>
        <v>786090.28</v>
      </c>
      <c r="E295" s="2">
        <v>0</v>
      </c>
      <c r="F295" s="2">
        <v>0</v>
      </c>
      <c r="G295" s="3">
        <f t="shared" si="12"/>
        <v>662261.74812</v>
      </c>
      <c r="H295" s="3">
        <f t="shared" si="13"/>
        <v>0.70000000006984919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41800.189999999944</v>
      </c>
      <c r="D296" s="2">
        <f>'PR-RAS'!E300</f>
        <v>0</v>
      </c>
      <c r="E296" s="2">
        <v>0</v>
      </c>
      <c r="F296" s="2">
        <v>0</v>
      </c>
      <c r="G296" s="3">
        <f t="shared" si="12"/>
        <v>12331.056049999983</v>
      </c>
      <c r="H296" s="3">
        <f t="shared" si="13"/>
        <v>0.18999999994412065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61649.080000000075</v>
      </c>
      <c r="E297" s="2">
        <v>0</v>
      </c>
      <c r="F297" s="2">
        <v>0</v>
      </c>
      <c r="G297" s="3">
        <f t="shared" si="12"/>
        <v>36496.255360000039</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20773.13</v>
      </c>
      <c r="D298" s="2">
        <f>'PR-RAS'!E302</f>
        <v>37802.94</v>
      </c>
      <c r="E298" s="2">
        <v>0</v>
      </c>
      <c r="F298" s="2">
        <v>0</v>
      </c>
      <c r="G298" s="3">
        <f t="shared" si="12"/>
        <v>28624.56597</v>
      </c>
      <c r="H298" s="3">
        <f t="shared" si="13"/>
        <v>0.18999999999869033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875.58</v>
      </c>
      <c r="D300" s="2">
        <f>'PR-RAS'!E304</f>
        <v>45006.37</v>
      </c>
      <c r="E300" s="2">
        <v>0</v>
      </c>
      <c r="F300" s="2">
        <v>0</v>
      </c>
      <c r="G300" s="3">
        <f t="shared" si="12"/>
        <v>27175.607680000001</v>
      </c>
      <c r="H300" s="3">
        <f t="shared" si="13"/>
        <v>0.79000000000257842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35046.399999999994</v>
      </c>
      <c r="D355" s="2">
        <f>'PR-RAS'!E360</f>
        <v>7097.85</v>
      </c>
      <c r="E355" s="2">
        <v>0</v>
      </c>
      <c r="F355" s="2">
        <v>0</v>
      </c>
      <c r="G355" s="3">
        <f t="shared" si="12"/>
        <v>17431.703399999995</v>
      </c>
      <c r="H355" s="3">
        <f t="shared" si="13"/>
        <v>0.54999999999381544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35046.399999999994</v>
      </c>
      <c r="D368" s="2">
        <f>'PR-RAS'!E373</f>
        <v>7097.85</v>
      </c>
      <c r="E368" s="2">
        <v>0</v>
      </c>
      <c r="F368" s="2">
        <v>0</v>
      </c>
      <c r="G368" s="3">
        <f t="shared" si="12"/>
        <v>18071.850699999995</v>
      </c>
      <c r="H368" s="3">
        <f t="shared" si="13"/>
        <v>0.54999999999381544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34699.369999999995</v>
      </c>
      <c r="D374" s="2">
        <f>'PR-RAS'!E379</f>
        <v>6700.27</v>
      </c>
      <c r="E374" s="2">
        <v>0</v>
      </c>
      <c r="F374" s="2">
        <v>0</v>
      </c>
      <c r="G374" s="3">
        <f t="shared" si="12"/>
        <v>17941.26643</v>
      </c>
      <c r="H374" s="3">
        <f t="shared" si="13"/>
        <v>0.63999999999577994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3510.45</v>
      </c>
      <c r="D375" s="2">
        <f>'PR-RAS'!E380</f>
        <v>820.5</v>
      </c>
      <c r="E375" s="2">
        <v>0</v>
      </c>
      <c r="F375" s="2">
        <v>0</v>
      </c>
      <c r="G375" s="3">
        <f t="shared" si="12"/>
        <v>1926.6423</v>
      </c>
      <c r="H375" s="3">
        <f t="shared" si="13"/>
        <v>0.9499999999998181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799.97</v>
      </c>
      <c r="E376" s="2">
        <v>0</v>
      </c>
      <c r="F376" s="2">
        <v>0</v>
      </c>
      <c r="G376" s="3">
        <f t="shared" si="12"/>
        <v>599.97749999999996</v>
      </c>
      <c r="H376" s="3">
        <f t="shared" si="13"/>
        <v>2.9999999999972715E-2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761.07</v>
      </c>
      <c r="D380" s="2">
        <f>'PR-RAS'!E385</f>
        <v>0</v>
      </c>
      <c r="E380" s="2">
        <v>0</v>
      </c>
      <c r="F380" s="2">
        <v>0</v>
      </c>
      <c r="G380" s="3">
        <f t="shared" si="12"/>
        <v>288.44553000000002</v>
      </c>
      <c r="H380" s="3">
        <f t="shared" si="13"/>
        <v>7.0000000000050022E-2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30427.85</v>
      </c>
      <c r="D381" s="2">
        <f>'PR-RAS'!E386</f>
        <v>5079.8</v>
      </c>
      <c r="E381" s="2">
        <v>0</v>
      </c>
      <c r="F381" s="2">
        <v>0</v>
      </c>
      <c r="G381" s="3">
        <f t="shared" si="12"/>
        <v>15423.231</v>
      </c>
      <c r="H381" s="3">
        <f t="shared" si="13"/>
        <v>0.35000000000127329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347.03</v>
      </c>
      <c r="D388" s="2">
        <f>'PR-RAS'!E393</f>
        <v>397.58</v>
      </c>
      <c r="E388" s="2">
        <v>0</v>
      </c>
      <c r="F388" s="2">
        <v>0</v>
      </c>
      <c r="G388" s="3">
        <f t="shared" si="12"/>
        <v>442.02753000000001</v>
      </c>
      <c r="H388" s="3">
        <f t="shared" si="13"/>
        <v>0.44999999999998863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347.03</v>
      </c>
      <c r="D389" s="2">
        <f>'PR-RAS'!E394</f>
        <v>397.58</v>
      </c>
      <c r="E389" s="2">
        <v>0</v>
      </c>
      <c r="F389" s="2">
        <v>0</v>
      </c>
      <c r="G389" s="3">
        <f t="shared" si="12"/>
        <v>443.16972000000004</v>
      </c>
      <c r="H389" s="3">
        <f t="shared" si="13"/>
        <v>0.44999999999998863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35046.399999999994</v>
      </c>
      <c r="D413" s="2">
        <f>'PR-RAS'!E418</f>
        <v>7097.85</v>
      </c>
      <c r="E413" s="2">
        <v>0</v>
      </c>
      <c r="F413" s="2">
        <v>0</v>
      </c>
      <c r="G413" s="3">
        <f t="shared" si="12"/>
        <v>20287.745199999994</v>
      </c>
      <c r="H413" s="3">
        <f t="shared" si="13"/>
        <v>0.54999999999381544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10276.02</v>
      </c>
      <c r="E415" s="2">
        <v>0</v>
      </c>
      <c r="F415" s="2">
        <v>0</v>
      </c>
      <c r="G415" s="3">
        <f t="shared" si="12"/>
        <v>8508.5445600000003</v>
      </c>
      <c r="H415" s="3">
        <f t="shared" si="13"/>
        <v>2.0000000000436557E-2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722210.61</v>
      </c>
      <c r="D417" s="2">
        <f>'PR-RAS'!E422</f>
        <v>724441.2</v>
      </c>
      <c r="E417" s="2">
        <v>0</v>
      </c>
      <c r="F417" s="2">
        <v>0</v>
      </c>
      <c r="G417" s="3">
        <f t="shared" si="12"/>
        <v>903174.69215999986</v>
      </c>
      <c r="H417" s="3">
        <f t="shared" si="13"/>
        <v>0.58999999996740371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715456.82000000007</v>
      </c>
      <c r="D418" s="2">
        <f>'PR-RAS'!E423</f>
        <v>793188.13</v>
      </c>
      <c r="E418" s="2">
        <v>0</v>
      </c>
      <c r="F418" s="2">
        <v>0</v>
      </c>
      <c r="G418" s="3">
        <f t="shared" si="12"/>
        <v>959864.39436000003</v>
      </c>
      <c r="H418" s="3">
        <f t="shared" si="13"/>
        <v>0.30999999993946403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6753.7899999999208</v>
      </c>
      <c r="D419" s="2">
        <f>'PR-RAS'!E424</f>
        <v>0</v>
      </c>
      <c r="E419" s="2">
        <v>0</v>
      </c>
      <c r="F419" s="2">
        <v>0</v>
      </c>
      <c r="G419" s="3">
        <f t="shared" si="12"/>
        <v>2823.084219999967</v>
      </c>
      <c r="H419" s="3">
        <f t="shared" si="13"/>
        <v>0.21000000007916242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68746.930000000051</v>
      </c>
      <c r="E420" s="2">
        <v>0</v>
      </c>
      <c r="F420" s="2">
        <v>0</v>
      </c>
      <c r="G420" s="3">
        <f t="shared" si="12"/>
        <v>57609.927340000038</v>
      </c>
      <c r="H420" s="3">
        <f t="shared" si="13"/>
        <v>6.9999999948777258E-2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20773.13</v>
      </c>
      <c r="D421" s="2">
        <f>'PR-RAS'!E426</f>
        <v>27526.920000000002</v>
      </c>
      <c r="E421" s="2">
        <v>0</v>
      </c>
      <c r="F421" s="2">
        <v>0</v>
      </c>
      <c r="G421" s="3">
        <f t="shared" si="12"/>
        <v>31847.327399999998</v>
      </c>
      <c r="H421" s="3">
        <f t="shared" si="13"/>
        <v>0.20999999999912689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875.58</v>
      </c>
      <c r="D423" s="2">
        <f>'PR-RAS'!E428</f>
        <v>45006.37</v>
      </c>
      <c r="E423" s="2">
        <v>0</v>
      </c>
      <c r="F423" s="2">
        <v>0</v>
      </c>
      <c r="G423" s="3">
        <f t="shared" si="12"/>
        <v>38354.871039999998</v>
      </c>
      <c r="H423" s="3">
        <f t="shared" si="13"/>
        <v>0.79000000000257842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722210.61</v>
      </c>
      <c r="D637" s="2">
        <f>'PR-RAS'!E643</f>
        <v>724441.2</v>
      </c>
      <c r="E637" s="2">
        <v>0</v>
      </c>
      <c r="F637" s="2">
        <v>0</v>
      </c>
      <c r="G637" s="3">
        <f t="shared" si="14"/>
        <v>1380815.1543599998</v>
      </c>
      <c r="H637" s="3">
        <f t="shared" si="15"/>
        <v>0.58999999996740371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715456.82000000007</v>
      </c>
      <c r="D638" s="2">
        <f>'PR-RAS'!E644</f>
        <v>793188.13</v>
      </c>
      <c r="E638" s="2">
        <v>0</v>
      </c>
      <c r="F638" s="2">
        <v>0</v>
      </c>
      <c r="G638" s="3">
        <f t="shared" si="14"/>
        <v>1466267.6719600002</v>
      </c>
      <c r="H638" s="3">
        <f t="shared" si="15"/>
        <v>0.30999999993946403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6753.7899999999208</v>
      </c>
      <c r="D639" s="2">
        <f>'PR-RAS'!E645</f>
        <v>0</v>
      </c>
      <c r="E639" s="2">
        <v>0</v>
      </c>
      <c r="F639" s="2">
        <v>0</v>
      </c>
      <c r="G639" s="3">
        <f t="shared" si="14"/>
        <v>4308.9180199999491</v>
      </c>
      <c r="H639" s="3">
        <f t="shared" si="15"/>
        <v>0.21000000007916242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68746.930000000051</v>
      </c>
      <c r="E640" s="2">
        <v>0</v>
      </c>
      <c r="F640" s="2">
        <v>0</v>
      </c>
      <c r="G640" s="3">
        <f t="shared" si="14"/>
        <v>87858.576540000067</v>
      </c>
      <c r="H640" s="3">
        <f t="shared" si="15"/>
        <v>6.9999999948777258E-2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20773.13</v>
      </c>
      <c r="D641" s="2">
        <f>'PR-RAS'!E647</f>
        <v>27526.920000000002</v>
      </c>
      <c r="E641" s="2">
        <v>0</v>
      </c>
      <c r="F641" s="2">
        <v>0</v>
      </c>
      <c r="G641" s="3">
        <f t="shared" si="14"/>
        <v>48529.260800000004</v>
      </c>
      <c r="H641" s="3">
        <f t="shared" si="15"/>
        <v>0.20999999999912689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27526.919999999922</v>
      </c>
      <c r="D643" s="2">
        <f>'PR-RAS'!E649</f>
        <v>0</v>
      </c>
      <c r="E643" s="2">
        <v>0</v>
      </c>
      <c r="F643" s="2">
        <v>0</v>
      </c>
      <c r="G643" s="3">
        <f t="shared" si="14"/>
        <v>17672.28263999995</v>
      </c>
      <c r="H643" s="3">
        <f t="shared" si="15"/>
        <v>8.0000000078143785E-2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41220.010000000053</v>
      </c>
      <c r="E644" s="2">
        <v>0</v>
      </c>
      <c r="F644" s="2">
        <v>0</v>
      </c>
      <c r="G644" s="3">
        <f t="shared" si="14"/>
        <v>53008.932860000066</v>
      </c>
      <c r="H644" s="3">
        <f t="shared" si="15"/>
        <v>1.0000000052968971E-2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39042.15</v>
      </c>
      <c r="D645" s="2">
        <f>'PR-RAS'!E651</f>
        <v>0</v>
      </c>
      <c r="E645" s="2">
        <v>0</v>
      </c>
      <c r="F645" s="2">
        <v>0</v>
      </c>
      <c r="G645" s="3">
        <f t="shared" si="14"/>
        <v>25143.144600000003</v>
      </c>
      <c r="H645" s="3">
        <f t="shared" si="15"/>
        <v>0.15000000000145519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40398.74</v>
      </c>
      <c r="D646" s="2">
        <f>'PR-RAS'!E653</f>
        <v>45156.27</v>
      </c>
      <c r="E646" s="2">
        <v>0</v>
      </c>
      <c r="F646" s="2">
        <v>0</v>
      </c>
      <c r="G646" s="3">
        <f t="shared" si="14"/>
        <v>84308.775600000008</v>
      </c>
      <c r="H646" s="3">
        <f t="shared" si="15"/>
        <v>0.52999999999883585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263988.94</v>
      </c>
      <c r="D647" s="2">
        <f>'PR-RAS'!E654</f>
        <v>233258.07</v>
      </c>
      <c r="E647" s="2">
        <v>0</v>
      </c>
      <c r="F647" s="2">
        <v>0</v>
      </c>
      <c r="G647" s="3">
        <f t="shared" si="14"/>
        <v>471906.28168000007</v>
      </c>
      <c r="H647" s="3">
        <f t="shared" si="15"/>
        <v>0.13000000000465661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259231.41</v>
      </c>
      <c r="D648" s="2">
        <f>'PR-RAS'!E655</f>
        <v>265975.03000000003</v>
      </c>
      <c r="E648" s="2">
        <v>0</v>
      </c>
      <c r="F648" s="2">
        <v>0</v>
      </c>
      <c r="G648" s="3">
        <f t="shared" si="14"/>
        <v>511894.41109000007</v>
      </c>
      <c r="H648" s="3">
        <f t="shared" si="15"/>
        <v>0.44000000003143214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45156.26999999999</v>
      </c>
      <c r="D649" s="2">
        <f>'PR-RAS'!E656</f>
        <v>12439.309999999998</v>
      </c>
      <c r="E649" s="2">
        <v>0</v>
      </c>
      <c r="F649" s="2">
        <v>0</v>
      </c>
      <c r="G649" s="3">
        <f t="shared" si="14"/>
        <v>45382.608719999989</v>
      </c>
      <c r="H649" s="3">
        <f t="shared" si="15"/>
        <v>0.57999999998719431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18</v>
      </c>
      <c r="D651" s="2">
        <f>'PR-RAS'!E658</f>
        <v>18</v>
      </c>
      <c r="E651" s="2">
        <v>0</v>
      </c>
      <c r="F651" s="2">
        <v>0</v>
      </c>
      <c r="G651" s="3">
        <f t="shared" si="14"/>
        <v>35.1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18</v>
      </c>
      <c r="D653" s="2">
        <f>'PR-RAS'!E660</f>
        <v>18</v>
      </c>
      <c r="E653" s="2">
        <v>0</v>
      </c>
      <c r="F653" s="2">
        <v>0</v>
      </c>
      <c r="G653" s="3">
        <f t="shared" si="14"/>
        <v>35.207999999999998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11227.5</v>
      </c>
      <c r="D674" s="2">
        <f>'PR-RAS'!E681</f>
        <v>0</v>
      </c>
      <c r="E674" s="2">
        <v>0</v>
      </c>
      <c r="F674" s="2">
        <v>0</v>
      </c>
      <c r="G674" s="3">
        <f t="shared" si="14"/>
        <v>7556.1075000000001</v>
      </c>
      <c r="H674" s="3">
        <f t="shared" si="15"/>
        <v>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460536.17</v>
      </c>
      <c r="D676" s="2">
        <f>'PR-RAS'!E683</f>
        <v>495910.92</v>
      </c>
      <c r="E676" s="2">
        <v>0</v>
      </c>
      <c r="F676" s="2">
        <v>0</v>
      </c>
      <c r="G676" s="3">
        <f t="shared" si="14"/>
        <v>980341.65675000008</v>
      </c>
      <c r="H676" s="3">
        <f t="shared" si="15"/>
        <v>0.25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952</v>
      </c>
      <c r="E677" s="2">
        <v>0</v>
      </c>
      <c r="F677" s="2">
        <v>0</v>
      </c>
      <c r="G677" s="3">
        <f t="shared" si="14"/>
        <v>1287.104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70912.95</v>
      </c>
      <c r="D717" s="2">
        <f>'PR-RAS'!E724</f>
        <v>70356.539999999994</v>
      </c>
      <c r="E717" s="2">
        <v>0</v>
      </c>
      <c r="F717" s="2">
        <v>0</v>
      </c>
      <c r="G717" s="3">
        <f t="shared" si="14"/>
        <v>151524.23747999998</v>
      </c>
      <c r="H717" s="3">
        <f t="shared" si="15"/>
        <v>0.51000000000931323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232.86</v>
      </c>
      <c r="D719" s="2">
        <f>'PR-RAS'!E726</f>
        <v>0</v>
      </c>
      <c r="E719" s="2">
        <v>0</v>
      </c>
      <c r="F719" s="2">
        <v>0</v>
      </c>
      <c r="G719" s="3">
        <f t="shared" si="14"/>
        <v>167.19347999999999</v>
      </c>
      <c r="H719" s="3">
        <f t="shared" si="15"/>
        <v>0.13999999999998636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2156.31</v>
      </c>
      <c r="D725" s="2">
        <f>'PR-RAS'!E732</f>
        <v>0</v>
      </c>
      <c r="E725" s="2">
        <v>0</v>
      </c>
      <c r="F725" s="2">
        <v>0</v>
      </c>
      <c r="G725" s="3">
        <f t="shared" si="14"/>
        <v>1561.1684399999999</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1915.1</v>
      </c>
      <c r="D726" s="2">
        <f>'PR-RAS'!E733</f>
        <v>882.88</v>
      </c>
      <c r="E726" s="2">
        <v>0</v>
      </c>
      <c r="F726" s="2">
        <v>0</v>
      </c>
      <c r="G726" s="3">
        <f t="shared" si="14"/>
        <v>2668.6234999999997</v>
      </c>
      <c r="H726" s="3">
        <f t="shared" si="15"/>
        <v>0.2199999999999136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15143.52</v>
      </c>
      <c r="D727" s="2">
        <f>'PR-RAS'!E734</f>
        <v>13646.22</v>
      </c>
      <c r="E727" s="2">
        <v>0</v>
      </c>
      <c r="F727" s="2">
        <v>0</v>
      </c>
      <c r="G727" s="3">
        <f t="shared" si="14"/>
        <v>30808.506959999999</v>
      </c>
      <c r="H727" s="3">
        <f t="shared" si="15"/>
        <v>0.69999999999890861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295.60000000000002</v>
      </c>
      <c r="D729" s="2">
        <f>'PR-RAS'!E736</f>
        <v>1898.6</v>
      </c>
      <c r="E729" s="2">
        <v>0</v>
      </c>
      <c r="F729" s="2">
        <v>0</v>
      </c>
      <c r="G729" s="3">
        <f t="shared" si="14"/>
        <v>2979.5583999999999</v>
      </c>
      <c r="H729" s="3">
        <f t="shared" si="15"/>
        <v>0.80000000000006821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13883.38</v>
      </c>
      <c r="D731" s="2">
        <f>'PR-RAS'!E738</f>
        <v>15539.13</v>
      </c>
      <c r="E731" s="2">
        <v>0</v>
      </c>
      <c r="F731" s="2">
        <v>0</v>
      </c>
      <c r="G731" s="3">
        <f t="shared" si="14"/>
        <v>32821.997199999998</v>
      </c>
      <c r="H731" s="3">
        <f t="shared" si="15"/>
        <v>0.50999999999839929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2219.4299999999998</v>
      </c>
      <c r="D734" s="2">
        <f>'PR-RAS'!E741</f>
        <v>2615.7199999999998</v>
      </c>
      <c r="E734" s="2">
        <v>0</v>
      </c>
      <c r="F734" s="2">
        <v>0</v>
      </c>
      <c r="G734" s="3">
        <f t="shared" si="14"/>
        <v>5461.4877099999994</v>
      </c>
      <c r="H734" s="3">
        <f t="shared" si="15"/>
        <v>0.71000000000003638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519.17999999999995</v>
      </c>
      <c r="E737" s="2">
        <v>0</v>
      </c>
      <c r="F737" s="2">
        <v>0</v>
      </c>
      <c r="G737" s="3">
        <f t="shared" si="28"/>
        <v>764.23295999999993</v>
      </c>
      <c r="H737" s="3">
        <f t="shared" si="29"/>
        <v>0.17999999999994998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347445.88</v>
      </c>
      <c r="D1011" s="7">
        <f>BILANCA!E6</f>
        <v>288818.94000000006</v>
      </c>
      <c r="E1011" s="7">
        <v>0</v>
      </c>
      <c r="F1011" s="7">
        <v>0</v>
      </c>
      <c r="G1011" s="8">
        <f t="shared" ref="G1011:G1306" si="38">B1011/1000*C1011+B1011/500*D1011</f>
        <v>925.0837600000001</v>
      </c>
      <c r="H1011" s="8">
        <f t="shared" si="35"/>
        <v>0.17999999993480742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262371.88</v>
      </c>
      <c r="D1012" s="2">
        <f>BILANCA!E7</f>
        <v>230157.22000000009</v>
      </c>
      <c r="E1012" s="2">
        <v>0</v>
      </c>
      <c r="F1012" s="2">
        <v>0</v>
      </c>
      <c r="G1012" s="3">
        <f t="shared" si="38"/>
        <v>1445.3726400000005</v>
      </c>
      <c r="H1012" s="3">
        <f t="shared" si="35"/>
        <v>0.34000000008381903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0.42</v>
      </c>
      <c r="D1013" s="2">
        <f>BILANCA!E8</f>
        <v>0.42</v>
      </c>
      <c r="E1013" s="2">
        <v>0</v>
      </c>
      <c r="F1013" s="2">
        <v>0</v>
      </c>
      <c r="G1013" s="3">
        <f t="shared" si="38"/>
        <v>3.7800000000000004E-3</v>
      </c>
      <c r="H1013" s="3">
        <f t="shared" si="35"/>
        <v>0.84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0.42</v>
      </c>
      <c r="D1015" s="2">
        <f>BILANCA!E10</f>
        <v>0.42</v>
      </c>
      <c r="E1015" s="2">
        <v>0</v>
      </c>
      <c r="F1015" s="2">
        <v>0</v>
      </c>
      <c r="G1015" s="3">
        <f t="shared" si="38"/>
        <v>6.3E-3</v>
      </c>
      <c r="H1015" s="3">
        <f t="shared" si="35"/>
        <v>0.84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262095.52</v>
      </c>
      <c r="D1017" s="2">
        <f>BILANCA!E12</f>
        <v>230156.80000000008</v>
      </c>
      <c r="E1017" s="2">
        <v>0</v>
      </c>
      <c r="F1017" s="2">
        <v>0</v>
      </c>
      <c r="G1017" s="3">
        <f t="shared" si="38"/>
        <v>5056.8638400000009</v>
      </c>
      <c r="H1017" s="3">
        <f t="shared" si="35"/>
        <v>0.67999999993480742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170321.25</v>
      </c>
      <c r="D1018" s="2">
        <f>BILANCA!E13</f>
        <v>160181.06000000006</v>
      </c>
      <c r="E1018" s="2">
        <v>0</v>
      </c>
      <c r="F1018" s="2">
        <v>0</v>
      </c>
      <c r="G1018" s="3">
        <f t="shared" si="38"/>
        <v>3925.4669600000007</v>
      </c>
      <c r="H1018" s="3">
        <f t="shared" si="35"/>
        <v>0.31000000005587935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811215.52</v>
      </c>
      <c r="D1020" s="2">
        <f>BILANCA!E15</f>
        <v>811215.52</v>
      </c>
      <c r="E1020" s="2">
        <v>0</v>
      </c>
      <c r="F1020" s="2">
        <v>0</v>
      </c>
      <c r="G1020" s="3">
        <f t="shared" si="38"/>
        <v>24336.4656</v>
      </c>
      <c r="H1020" s="3">
        <f t="shared" si="35"/>
        <v>0.9599999999627471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640894.27</v>
      </c>
      <c r="D1023" s="2">
        <f>BILANCA!E18</f>
        <v>651034.46</v>
      </c>
      <c r="E1023" s="2">
        <v>0</v>
      </c>
      <c r="F1023" s="2">
        <v>0</v>
      </c>
      <c r="G1023" s="3">
        <f t="shared" si="38"/>
        <v>25258.52147</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79443.099999999991</v>
      </c>
      <c r="D1024" s="2">
        <f>BILANCA!E19</f>
        <v>57246.99000000002</v>
      </c>
      <c r="E1024" s="2">
        <v>0</v>
      </c>
      <c r="F1024" s="2">
        <v>0</v>
      </c>
      <c r="G1024" s="3">
        <f t="shared" si="38"/>
        <v>2715.1191200000003</v>
      </c>
      <c r="H1024" s="3">
        <f t="shared" si="35"/>
        <v>0.10999999997147825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32893.9</v>
      </c>
      <c r="D1025" s="2">
        <f>BILANCA!E20</f>
        <v>34813.949999999997</v>
      </c>
      <c r="E1025" s="2">
        <v>0</v>
      </c>
      <c r="F1025" s="2">
        <v>0</v>
      </c>
      <c r="G1025" s="3">
        <f t="shared" si="38"/>
        <v>1537.8269999999998</v>
      </c>
      <c r="H1025" s="3">
        <f t="shared" si="35"/>
        <v>0.15000000000145519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3358.14</v>
      </c>
      <c r="D1026" s="2">
        <f>BILANCA!E21</f>
        <v>4158.1099999999997</v>
      </c>
      <c r="E1026" s="2">
        <v>0</v>
      </c>
      <c r="F1026" s="2">
        <v>0</v>
      </c>
      <c r="G1026" s="3">
        <f t="shared" si="38"/>
        <v>186.78976</v>
      </c>
      <c r="H1026" s="3">
        <f t="shared" si="35"/>
        <v>0.24999999999954525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25581.19</v>
      </c>
      <c r="D1027" s="2">
        <f>BILANCA!E22</f>
        <v>25581.19</v>
      </c>
      <c r="E1027" s="2">
        <v>0</v>
      </c>
      <c r="F1027" s="2">
        <v>0</v>
      </c>
      <c r="G1027" s="3">
        <f t="shared" si="38"/>
        <v>1304.6406899999999</v>
      </c>
      <c r="H1027" s="3">
        <f t="shared" si="35"/>
        <v>0.37999999999738066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105.27</v>
      </c>
      <c r="D1028" s="2">
        <f>BILANCA!E23</f>
        <v>105.27</v>
      </c>
      <c r="E1028" s="2">
        <v>0</v>
      </c>
      <c r="F1028" s="2">
        <v>0</v>
      </c>
      <c r="G1028" s="3">
        <f t="shared" si="38"/>
        <v>5.6845799999999995</v>
      </c>
      <c r="H1028" s="3">
        <f t="shared" si="35"/>
        <v>0.53999999999999204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291.86</v>
      </c>
      <c r="D1029" s="2">
        <f>BILANCA!E24</f>
        <v>291.86</v>
      </c>
      <c r="E1029" s="2">
        <v>0</v>
      </c>
      <c r="F1029" s="2">
        <v>0</v>
      </c>
      <c r="G1029" s="3">
        <f t="shared" si="38"/>
        <v>16.636020000000002</v>
      </c>
      <c r="H1029" s="3">
        <f t="shared" si="35"/>
        <v>0.27999999999997272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761.07</v>
      </c>
      <c r="D1030" s="2">
        <f>BILANCA!E25</f>
        <v>761.07</v>
      </c>
      <c r="E1030" s="2">
        <v>0</v>
      </c>
      <c r="F1030" s="2">
        <v>0</v>
      </c>
      <c r="G1030" s="3">
        <f t="shared" si="38"/>
        <v>45.664200000000001</v>
      </c>
      <c r="H1030" s="3">
        <f t="shared" si="35"/>
        <v>0.14000000000010004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118148.44</v>
      </c>
      <c r="D1031" s="2">
        <f>BILANCA!E26</f>
        <v>122580.07</v>
      </c>
      <c r="E1031" s="2">
        <v>0</v>
      </c>
      <c r="F1031" s="2">
        <v>0</v>
      </c>
      <c r="G1031" s="3">
        <f t="shared" si="38"/>
        <v>7629.4801800000005</v>
      </c>
      <c r="H1031" s="3">
        <f t="shared" si="35"/>
        <v>0.51000000000931323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101696.77</v>
      </c>
      <c r="D1033" s="2">
        <f>BILANCA!E28</f>
        <v>131044.53</v>
      </c>
      <c r="E1033" s="2">
        <v>0</v>
      </c>
      <c r="F1033" s="2">
        <v>0</v>
      </c>
      <c r="G1033" s="3">
        <f t="shared" si="38"/>
        <v>8367.0740900000001</v>
      </c>
      <c r="H1033" s="3">
        <f t="shared" si="35"/>
        <v>0.69999999999708962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12331.17</v>
      </c>
      <c r="D1040" s="2">
        <f>BILANCA!E35</f>
        <v>12728.75</v>
      </c>
      <c r="E1040" s="2">
        <v>0</v>
      </c>
      <c r="F1040" s="2">
        <v>0</v>
      </c>
      <c r="G1040" s="3">
        <f t="shared" si="38"/>
        <v>1133.6601000000001</v>
      </c>
      <c r="H1040" s="3">
        <f t="shared" si="35"/>
        <v>0.42000000000007276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12331.17</v>
      </c>
      <c r="D1041" s="2">
        <f>BILANCA!E36</f>
        <v>12728.75</v>
      </c>
      <c r="E1041" s="2">
        <v>0</v>
      </c>
      <c r="F1041" s="2">
        <v>0</v>
      </c>
      <c r="G1041" s="3">
        <f t="shared" si="38"/>
        <v>1171.44877</v>
      </c>
      <c r="H1041" s="3">
        <f t="shared" si="35"/>
        <v>0.42000000000007276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24917.46</v>
      </c>
      <c r="D1059" s="2">
        <f>BILANCA!E54</f>
        <v>29213.07</v>
      </c>
      <c r="E1059" s="2">
        <v>0</v>
      </c>
      <c r="F1059" s="2">
        <v>0</v>
      </c>
      <c r="G1059" s="3">
        <f t="shared" si="38"/>
        <v>4083.8364000000001</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24917.46</v>
      </c>
      <c r="D1060" s="2">
        <f>BILANCA!E55</f>
        <v>29213.07</v>
      </c>
      <c r="E1060" s="2">
        <v>0</v>
      </c>
      <c r="F1060" s="2">
        <v>0</v>
      </c>
      <c r="G1060" s="3">
        <f t="shared" si="38"/>
        <v>4167.18</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275.94</v>
      </c>
      <c r="D1068" s="2">
        <f>BILANCA!E63</f>
        <v>0</v>
      </c>
      <c r="E1068" s="2">
        <v>0</v>
      </c>
      <c r="F1068" s="2">
        <v>0</v>
      </c>
      <c r="G1068" s="3">
        <f t="shared" si="38"/>
        <v>16.004519999999999</v>
      </c>
      <c r="H1068" s="3">
        <f t="shared" si="35"/>
        <v>6.0000000000002274E-2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275.94</v>
      </c>
      <c r="D1069" s="2">
        <f>BILANCA!E64</f>
        <v>0</v>
      </c>
      <c r="E1069" s="2">
        <v>0</v>
      </c>
      <c r="F1069" s="2">
        <v>0</v>
      </c>
      <c r="G1069" s="3">
        <f t="shared" si="38"/>
        <v>16.280459999999998</v>
      </c>
      <c r="H1069" s="3">
        <f t="shared" si="35"/>
        <v>6.0000000000002274E-2</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85074</v>
      </c>
      <c r="D1074" s="2">
        <f>BILANCA!E69</f>
        <v>58661.72</v>
      </c>
      <c r="E1074" s="2">
        <v>0</v>
      </c>
      <c r="F1074" s="2">
        <v>0</v>
      </c>
      <c r="G1074" s="3">
        <f t="shared" si="38"/>
        <v>12953.436160000001</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45156.27</v>
      </c>
      <c r="D1075" s="2">
        <f>BILANCA!E70</f>
        <v>12439.31</v>
      </c>
      <c r="E1075" s="2">
        <v>0</v>
      </c>
      <c r="F1075" s="2">
        <v>0</v>
      </c>
      <c r="G1075" s="3">
        <f t="shared" si="38"/>
        <v>4552.2678500000002</v>
      </c>
      <c r="H1075" s="3">
        <f t="shared" si="35"/>
        <v>0.57999999999628926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45131.96</v>
      </c>
      <c r="D1076" s="2">
        <f>BILANCA!E71</f>
        <v>12436.17</v>
      </c>
      <c r="E1076" s="2">
        <v>0</v>
      </c>
      <c r="F1076" s="2">
        <v>0</v>
      </c>
      <c r="G1076" s="3">
        <f t="shared" si="38"/>
        <v>4620.2838000000002</v>
      </c>
      <c r="H1076" s="3">
        <f t="shared" si="35"/>
        <v>0.21000000000094587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45131.96</v>
      </c>
      <c r="D1078" s="2">
        <f>BILANCA!E73</f>
        <v>12436.17</v>
      </c>
      <c r="E1078" s="2">
        <v>0</v>
      </c>
      <c r="F1078" s="2">
        <v>0</v>
      </c>
      <c r="G1078" s="3">
        <f t="shared" si="38"/>
        <v>4760.2924000000003</v>
      </c>
      <c r="H1078" s="3">
        <f t="shared" si="35"/>
        <v>0.21000000000094587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24.31</v>
      </c>
      <c r="D1085" s="2">
        <f>BILANCA!E80</f>
        <v>3.14</v>
      </c>
      <c r="E1085" s="2">
        <v>0</v>
      </c>
      <c r="F1085" s="2">
        <v>0</v>
      </c>
      <c r="G1085" s="3">
        <f t="shared" si="38"/>
        <v>2.2942499999999999</v>
      </c>
      <c r="H1085" s="3">
        <f t="shared" si="35"/>
        <v>0.44999999999999885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1216.04</v>
      </c>
      <c r="E1087" s="2">
        <v>0</v>
      </c>
      <c r="F1087" s="2">
        <v>0</v>
      </c>
      <c r="G1087" s="3">
        <f t="shared" si="38"/>
        <v>187.27016</v>
      </c>
      <c r="H1087" s="3">
        <f t="shared" si="35"/>
        <v>3.999999999996362E-2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1216.04</v>
      </c>
      <c r="E1092" s="2">
        <v>0</v>
      </c>
      <c r="F1092" s="2">
        <v>0</v>
      </c>
      <c r="G1092" s="3">
        <f t="shared" si="38"/>
        <v>199.43056000000001</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875.57999999999993</v>
      </c>
      <c r="D1152" s="2">
        <f>BILANCA!E147</f>
        <v>45006.37</v>
      </c>
      <c r="E1152" s="2">
        <v>0</v>
      </c>
      <c r="F1152" s="2">
        <v>0</v>
      </c>
      <c r="G1152" s="3">
        <f t="shared" si="38"/>
        <v>12906.141439999999</v>
      </c>
      <c r="H1152" s="3">
        <f t="shared" si="41"/>
        <v>0.7900000000026921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668.92</v>
      </c>
      <c r="D1155" s="2">
        <f>BILANCA!E150</f>
        <v>45006.37</v>
      </c>
      <c r="E1155" s="2">
        <v>0</v>
      </c>
      <c r="F1155" s="2">
        <v>0</v>
      </c>
      <c r="G1155" s="3">
        <f t="shared" si="38"/>
        <v>13148.840699999999</v>
      </c>
      <c r="H1155" s="3">
        <f t="shared" si="41"/>
        <v>0.45000000000266027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668.92</v>
      </c>
      <c r="D1161" s="2">
        <f>BILANCA!E156</f>
        <v>45006.37</v>
      </c>
      <c r="E1161" s="2">
        <v>0</v>
      </c>
      <c r="F1161" s="2">
        <v>0</v>
      </c>
      <c r="G1161" s="3">
        <f t="shared" si="38"/>
        <v>13692.93066</v>
      </c>
      <c r="H1161" s="3">
        <f t="shared" si="41"/>
        <v>0.45000000000266027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206.66</v>
      </c>
      <c r="D1165" s="2">
        <f>BILANCA!E160</f>
        <v>0</v>
      </c>
      <c r="E1165" s="2">
        <v>0</v>
      </c>
      <c r="F1165" s="2">
        <v>0</v>
      </c>
      <c r="G1165" s="3">
        <f t="shared" si="38"/>
        <v>32.032299999999999</v>
      </c>
      <c r="H1165" s="3">
        <f t="shared" si="41"/>
        <v>0.34000000000000341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39042.15</v>
      </c>
      <c r="D1176" s="2">
        <f>BILANCA!E171</f>
        <v>0</v>
      </c>
      <c r="E1176" s="2">
        <v>0</v>
      </c>
      <c r="F1176" s="2">
        <v>0</v>
      </c>
      <c r="G1176" s="3">
        <f t="shared" si="38"/>
        <v>6480.996900000001</v>
      </c>
      <c r="H1176" s="3">
        <f t="shared" si="41"/>
        <v>0.15000000000145519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39042.15</v>
      </c>
      <c r="D1179" s="2">
        <f>BILANCA!E174</f>
        <v>0</v>
      </c>
      <c r="E1179" s="2">
        <v>0</v>
      </c>
      <c r="F1179" s="2">
        <v>0</v>
      </c>
      <c r="G1179" s="3">
        <f t="shared" si="38"/>
        <v>6598.1233500000008</v>
      </c>
      <c r="H1179" s="3">
        <f t="shared" si="41"/>
        <v>0.15000000000145519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347445.88</v>
      </c>
      <c r="D1180" s="2">
        <f>BILANCA!E176</f>
        <v>288818.94</v>
      </c>
      <c r="E1180" s="2">
        <v>0</v>
      </c>
      <c r="F1180" s="2">
        <v>0</v>
      </c>
      <c r="G1180" s="3">
        <f t="shared" si="38"/>
        <v>157264.23920000001</v>
      </c>
      <c r="H1180" s="3">
        <f t="shared" si="41"/>
        <v>0.17999999999301508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56536.78</v>
      </c>
      <c r="D1181" s="2">
        <f>BILANCA!E177</f>
        <v>54743.77</v>
      </c>
      <c r="E1181" s="2">
        <v>0</v>
      </c>
      <c r="F1181" s="2">
        <v>0</v>
      </c>
      <c r="G1181" s="3">
        <f t="shared" si="38"/>
        <v>28390.158719999999</v>
      </c>
      <c r="H1181" s="3">
        <f t="shared" si="41"/>
        <v>0.45000000000436557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56536.78</v>
      </c>
      <c r="D1182" s="2">
        <f>BILANCA!E178</f>
        <v>53901.96</v>
      </c>
      <c r="E1182" s="2">
        <v>0</v>
      </c>
      <c r="F1182" s="2">
        <v>0</v>
      </c>
      <c r="G1182" s="3">
        <f t="shared" si="38"/>
        <v>28266.600399999996</v>
      </c>
      <c r="H1182" s="3">
        <f t="shared" si="41"/>
        <v>0.26000000000203727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37711.43</v>
      </c>
      <c r="D1183" s="2">
        <f>BILANCA!E179</f>
        <v>44833.19</v>
      </c>
      <c r="E1183" s="2">
        <v>0</v>
      </c>
      <c r="F1183" s="2">
        <v>0</v>
      </c>
      <c r="G1183" s="3">
        <f t="shared" si="38"/>
        <v>22036.361129999998</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18641.07</v>
      </c>
      <c r="D1184" s="2">
        <f>BILANCA!E180</f>
        <v>8948.92</v>
      </c>
      <c r="E1184" s="2">
        <v>0</v>
      </c>
      <c r="F1184" s="2">
        <v>0</v>
      </c>
      <c r="G1184" s="3">
        <f t="shared" si="38"/>
        <v>6357.7703399999991</v>
      </c>
      <c r="H1184" s="3">
        <f t="shared" si="41"/>
        <v>0.1499999999996362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108.27</v>
      </c>
      <c r="D1185" s="2">
        <f>BILANCA!E181</f>
        <v>119.85</v>
      </c>
      <c r="E1185" s="2">
        <v>0</v>
      </c>
      <c r="F1185" s="2">
        <v>0</v>
      </c>
      <c r="G1185" s="3">
        <f t="shared" si="38"/>
        <v>60.894749999999995</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108.27</v>
      </c>
      <c r="D1188" s="2">
        <f>BILANCA!E184</f>
        <v>119.85</v>
      </c>
      <c r="E1188" s="2">
        <v>0</v>
      </c>
      <c r="F1188" s="2">
        <v>0</v>
      </c>
      <c r="G1188" s="3">
        <f t="shared" si="38"/>
        <v>61.938659999999999</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76.010000000000005</v>
      </c>
      <c r="D1200" s="2">
        <f>BILANCA!E196</f>
        <v>0</v>
      </c>
      <c r="E1200" s="2">
        <v>0</v>
      </c>
      <c r="F1200" s="2">
        <v>0</v>
      </c>
      <c r="G1200" s="3">
        <f t="shared" si="38"/>
        <v>14.4419</v>
      </c>
      <c r="H1200" s="3">
        <f t="shared" si="41"/>
        <v>1.0000000000005116E-2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45.03</v>
      </c>
      <c r="E1201" s="2">
        <v>0</v>
      </c>
      <c r="F1201" s="2">
        <v>0</v>
      </c>
      <c r="G1201" s="3">
        <f t="shared" si="38"/>
        <v>17.201460000000001</v>
      </c>
      <c r="H1201" s="3">
        <f t="shared" si="41"/>
        <v>3.0000000000001137E-2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45.03</v>
      </c>
      <c r="E1203" s="2">
        <v>0</v>
      </c>
      <c r="F1203" s="2">
        <v>0</v>
      </c>
      <c r="G1203" s="3">
        <f t="shared" si="44"/>
        <v>17.38158</v>
      </c>
      <c r="H1203" s="3">
        <f t="shared" si="45"/>
        <v>3.0000000000001137E-2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796.78</v>
      </c>
      <c r="E1251" s="2">
        <v>0</v>
      </c>
      <c r="F1251" s="2">
        <v>0</v>
      </c>
      <c r="G1251" s="3">
        <f>B1251/1000*C1251+B1251/500*D1251</f>
        <v>384.04795999999999</v>
      </c>
      <c r="H1251" s="3">
        <f>ABS(C1251-ROUND(C1251,0))+ABS(D1251-ROUND(D1251,0))</f>
        <v>0.22000000000002728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290909.09999999998</v>
      </c>
      <c r="D1255" s="2">
        <f>BILANCA!E251</f>
        <v>234075.16999999998</v>
      </c>
      <c r="E1255" s="2">
        <v>0</v>
      </c>
      <c r="F1255" s="2">
        <v>0</v>
      </c>
      <c r="G1255" s="3">
        <f t="shared" si="38"/>
        <v>185969.56279999996</v>
      </c>
      <c r="H1255" s="3">
        <f t="shared" si="41"/>
        <v>0.26999999996041879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262506.59999999998</v>
      </c>
      <c r="D1256" s="2">
        <f>BILANCA!E252</f>
        <v>230288.81</v>
      </c>
      <c r="E1256" s="2">
        <v>0</v>
      </c>
      <c r="F1256" s="2">
        <v>0</v>
      </c>
      <c r="G1256" s="3">
        <f t="shared" si="38"/>
        <v>177878.71811999998</v>
      </c>
      <c r="H1256" s="3">
        <f t="shared" si="41"/>
        <v>0.59000000002561137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262506.59999999998</v>
      </c>
      <c r="D1257" s="2">
        <f>BILANCA!E253</f>
        <v>230288.81</v>
      </c>
      <c r="E1257" s="2">
        <v>0</v>
      </c>
      <c r="F1257" s="2">
        <v>0</v>
      </c>
      <c r="G1257" s="3">
        <f t="shared" si="38"/>
        <v>178601.80233999999</v>
      </c>
      <c r="H1257" s="3">
        <f t="shared" si="41"/>
        <v>0.59000000002561137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27526.92</v>
      </c>
      <c r="D1259" s="2">
        <f>BILANCA!E255</f>
        <v>-41220.01</v>
      </c>
      <c r="E1259" s="2">
        <v>0</v>
      </c>
      <c r="F1259" s="2">
        <v>0</v>
      </c>
      <c r="G1259" s="3">
        <f t="shared" si="38"/>
        <v>-13673.3619</v>
      </c>
      <c r="H1259" s="3">
        <f t="shared" si="41"/>
        <v>9.0000000003783498E-2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27526.92</v>
      </c>
      <c r="D1260" s="2">
        <f>BILANCA!E256</f>
        <v>0</v>
      </c>
      <c r="E1260" s="2">
        <v>0</v>
      </c>
      <c r="F1260" s="2">
        <v>0</v>
      </c>
      <c r="G1260" s="3">
        <f t="shared" si="38"/>
        <v>6881.73</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27526.92</v>
      </c>
      <c r="D1261" s="2">
        <f>BILANCA!E257</f>
        <v>0</v>
      </c>
      <c r="E1261" s="2">
        <v>0</v>
      </c>
      <c r="F1261" s="2">
        <v>0</v>
      </c>
      <c r="G1261" s="3">
        <f t="shared" si="38"/>
        <v>6909.2569199999998</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41220.01</v>
      </c>
      <c r="E1264" s="2">
        <v>0</v>
      </c>
      <c r="F1264" s="2">
        <v>0</v>
      </c>
      <c r="G1264" s="3">
        <f t="shared" si="38"/>
        <v>20939.765080000001</v>
      </c>
      <c r="H1264" s="3">
        <f t="shared" si="41"/>
        <v>1.0000000002037268E-2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41220.01</v>
      </c>
      <c r="E1265" s="2">
        <v>0</v>
      </c>
      <c r="F1265" s="2">
        <v>0</v>
      </c>
      <c r="G1265" s="3">
        <f t="shared" si="38"/>
        <v>21022.205100000003</v>
      </c>
      <c r="H1265" s="3">
        <f t="shared" si="41"/>
        <v>1.0000000002037268E-2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875.57999999999993</v>
      </c>
      <c r="D1278" s="2">
        <f>BILANCA!E274</f>
        <v>45006.37</v>
      </c>
      <c r="E1278" s="2">
        <v>0</v>
      </c>
      <c r="F1278" s="2">
        <v>0</v>
      </c>
      <c r="G1278" s="3">
        <f t="shared" si="38"/>
        <v>24358.069760000002</v>
      </c>
      <c r="H1278" s="3">
        <f t="shared" si="41"/>
        <v>0.7900000000026921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668.92</v>
      </c>
      <c r="D1281" s="2">
        <f>BILANCA!E277</f>
        <v>45006.37</v>
      </c>
      <c r="E1281" s="2">
        <v>0</v>
      </c>
      <c r="F1281" s="2">
        <v>0</v>
      </c>
      <c r="G1281" s="3">
        <f t="shared" si="48"/>
        <v>24574.729860000003</v>
      </c>
      <c r="H1281" s="3">
        <f t="shared" si="49"/>
        <v>0.45000000000266027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668.92</v>
      </c>
      <c r="D1287" s="2">
        <f>BILANCA!E283</f>
        <v>45006.37</v>
      </c>
      <c r="E1287" s="2">
        <v>0</v>
      </c>
      <c r="F1287" s="2">
        <v>0</v>
      </c>
      <c r="G1287" s="3">
        <f t="shared" si="48"/>
        <v>25118.819820000004</v>
      </c>
      <c r="H1287" s="3">
        <f t="shared" si="49"/>
        <v>0.45000000000266027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206.66</v>
      </c>
      <c r="D1291" s="2">
        <f>BILANCA!E287</f>
        <v>0</v>
      </c>
      <c r="E1291" s="2">
        <v>0</v>
      </c>
      <c r="F1291" s="2">
        <v>0</v>
      </c>
      <c r="G1291" s="3">
        <f t="shared" si="48"/>
        <v>58.071460000000002</v>
      </c>
      <c r="H1291" s="3">
        <f t="shared" si="49"/>
        <v>0.34000000000000341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875.58</v>
      </c>
      <c r="D1306" s="2">
        <f>BILANCA!E303</f>
        <v>45006.37</v>
      </c>
      <c r="E1306" s="2">
        <v>0</v>
      </c>
      <c r="F1306" s="2">
        <v>0</v>
      </c>
      <c r="G1306" s="3">
        <f t="shared" si="38"/>
        <v>26902.942719999999</v>
      </c>
      <c r="H1306" s="3">
        <f t="shared" si="41"/>
        <v>0.79000000000257842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1216.04</v>
      </c>
      <c r="E1311" s="2">
        <v>0</v>
      </c>
      <c r="F1311" s="2">
        <v>0</v>
      </c>
      <c r="G1311" s="3">
        <f t="shared" si="52"/>
        <v>732.05607999999995</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56536.78</v>
      </c>
      <c r="D1340" s="2">
        <f>BILANCA!E337</f>
        <v>53901.96</v>
      </c>
      <c r="E1340" s="2">
        <v>0</v>
      </c>
      <c r="F1340" s="2">
        <v>0</v>
      </c>
      <c r="G1340" s="3">
        <f t="shared" si="52"/>
        <v>54232.431000000004</v>
      </c>
      <c r="H1340" s="3">
        <f t="shared" si="41"/>
        <v>0.26000000000203727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45.03</v>
      </c>
      <c r="E1342" s="2">
        <v>0</v>
      </c>
      <c r="F1342" s="2">
        <v>0</v>
      </c>
      <c r="G1342" s="3">
        <f t="shared" si="52"/>
        <v>29.899920000000002</v>
      </c>
      <c r="H1342" s="3">
        <f t="shared" si="41"/>
        <v>3.0000000000001137E-2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231.18</v>
      </c>
      <c r="E1382" s="2">
        <v>0</v>
      </c>
      <c r="F1382" s="2">
        <v>0</v>
      </c>
      <c r="G1382" s="3">
        <f t="shared" si="59"/>
        <v>171.99791999999999</v>
      </c>
      <c r="H1382" s="3">
        <f t="shared" si="60"/>
        <v>0.18000000000000682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565.6</v>
      </c>
      <c r="E1383" s="2">
        <v>0</v>
      </c>
      <c r="F1383" s="2">
        <v>0</v>
      </c>
      <c r="G1383" s="3">
        <f t="shared" si="59"/>
        <v>421.93760000000003</v>
      </c>
      <c r="H1383" s="3">
        <f t="shared" si="60"/>
        <v>0.39999999999997726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715456.82000000007</v>
      </c>
      <c r="D1510" s="2">
        <f>'RAS-funkcijski'!E114</f>
        <v>793188.13</v>
      </c>
      <c r="E1510" s="2">
        <v>0</v>
      </c>
      <c r="F1510" s="2">
        <v>0</v>
      </c>
      <c r="G1510" s="3">
        <f t="shared" si="52"/>
        <v>253201.63880000002</v>
      </c>
      <c r="H1510" s="3">
        <f t="shared" si="63"/>
        <v>0.30999999993946403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715456.82000000007</v>
      </c>
      <c r="D1522" s="2">
        <f>'RAS-funkcijski'!E126</f>
        <v>793188.13</v>
      </c>
      <c r="E1522" s="2">
        <v>0</v>
      </c>
      <c r="F1522" s="2">
        <v>0</v>
      </c>
      <c r="G1522" s="3">
        <f t="shared" si="52"/>
        <v>280823.63575999998</v>
      </c>
      <c r="H1522" s="3">
        <f t="shared" si="63"/>
        <v>0.30999999993946403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715456.82000000007</v>
      </c>
      <c r="D1537" s="14">
        <f>'RAS-funkcijski'!E141</f>
        <v>793188.13</v>
      </c>
      <c r="E1537" s="14">
        <v>0</v>
      </c>
      <c r="F1537" s="14">
        <v>0</v>
      </c>
      <c r="G1537" s="15">
        <f t="shared" si="52"/>
        <v>315351.13196000003</v>
      </c>
      <c r="H1537" s="15">
        <f t="shared" si="63"/>
        <v>0.30999999993946403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12.37</v>
      </c>
      <c r="E1538" s="7">
        <v>0</v>
      </c>
      <c r="F1538" s="7">
        <v>0</v>
      </c>
      <c r="G1538" s="8">
        <f t="shared" si="52"/>
        <v>0.92474000000000001</v>
      </c>
      <c r="H1538" s="8">
        <f t="shared" si="63"/>
        <v>0.36999999999999922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12.37</v>
      </c>
      <c r="E1539" s="2">
        <v>0</v>
      </c>
      <c r="F1539" s="2">
        <v>0</v>
      </c>
      <c r="G1539" s="3">
        <f t="shared" si="52"/>
        <v>4.9479999999999996E-2</v>
      </c>
      <c r="H1539" s="3">
        <f t="shared" si="63"/>
        <v>0.36999999999999922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12.37</v>
      </c>
      <c r="E1540" s="2">
        <v>0</v>
      </c>
      <c r="F1540" s="2">
        <v>0</v>
      </c>
      <c r="G1540" s="3">
        <f t="shared" si="52"/>
        <v>7.4219999999999994E-2</v>
      </c>
      <c r="H1540" s="3">
        <f t="shared" si="63"/>
        <v>0.36999999999999922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12.37</v>
      </c>
      <c r="E1542" s="2">
        <v>0</v>
      </c>
      <c r="F1542" s="2">
        <v>0</v>
      </c>
      <c r="G1542" s="3">
        <f t="shared" si="52"/>
        <v>0.12369999999999999</v>
      </c>
      <c r="H1542" s="3">
        <f t="shared" si="63"/>
        <v>0.36999999999999922</v>
      </c>
      <c r="I1542" s="11">
        <f t="shared" si="64"/>
        <v>4.57689999999999E-2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56536.78</v>
      </c>
      <c r="D1582" s="7"/>
      <c r="E1582" s="7">
        <v>0</v>
      </c>
      <c r="F1582" s="7">
        <v>0</v>
      </c>
      <c r="G1582" s="8">
        <f t="shared" ref="G1582:G1686" si="70">B1582/1000*C1582</f>
        <v>56.53678</v>
      </c>
      <c r="H1582" s="8">
        <f t="shared" ref="H1582:H1686" si="71">ABS(C1582-ROUND(C1582,0))</f>
        <v>0.22000000000116415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764133.66</v>
      </c>
      <c r="D1583" s="2">
        <v>0</v>
      </c>
      <c r="E1583" s="2">
        <v>0</v>
      </c>
      <c r="F1583" s="2">
        <v>0</v>
      </c>
      <c r="G1583" s="3">
        <f t="shared" si="70"/>
        <v>1528.2673200000002</v>
      </c>
      <c r="H1583" s="3">
        <f t="shared" si="71"/>
        <v>0.33999999996740371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755906.53</v>
      </c>
      <c r="D1585" s="2">
        <v>0</v>
      </c>
      <c r="E1585" s="2">
        <v>0</v>
      </c>
      <c r="F1585" s="2">
        <v>0</v>
      </c>
      <c r="G1585" s="3">
        <f t="shared" si="70"/>
        <v>3023.6261200000004</v>
      </c>
      <c r="H1585" s="3">
        <f t="shared" si="71"/>
        <v>0.46999999997206032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505702.09</v>
      </c>
      <c r="D1586" s="2">
        <v>0</v>
      </c>
      <c r="E1586" s="2">
        <v>0</v>
      </c>
      <c r="F1586" s="2">
        <v>0</v>
      </c>
      <c r="G1586" s="3">
        <f t="shared" si="70"/>
        <v>2528.5104500000002</v>
      </c>
      <c r="H1586" s="3">
        <f t="shared" si="71"/>
        <v>9.0000000025611371E-2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246703.06</v>
      </c>
      <c r="D1587" s="2">
        <v>0</v>
      </c>
      <c r="E1587" s="2">
        <v>0</v>
      </c>
      <c r="F1587" s="2">
        <v>0</v>
      </c>
      <c r="G1587" s="3">
        <f t="shared" si="70"/>
        <v>1480.2183600000001</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1187.07</v>
      </c>
      <c r="D1588" s="2">
        <v>0</v>
      </c>
      <c r="E1588" s="2">
        <v>0</v>
      </c>
      <c r="F1588" s="2">
        <v>0</v>
      </c>
      <c r="G1588" s="3">
        <f t="shared" si="70"/>
        <v>8.3094900000000003</v>
      </c>
      <c r="H1588" s="3">
        <f t="shared" si="71"/>
        <v>6.9999999999936335E-2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2314.31</v>
      </c>
      <c r="D1593" s="2">
        <v>0</v>
      </c>
      <c r="E1593" s="2">
        <v>0</v>
      </c>
      <c r="F1593" s="2">
        <v>0</v>
      </c>
      <c r="G1593" s="3">
        <f t="shared" si="70"/>
        <v>27.771719999999998</v>
      </c>
      <c r="H1593" s="3">
        <f t="shared" si="71"/>
        <v>0.30999999999994543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7300.53</v>
      </c>
      <c r="D1594" s="2">
        <v>0</v>
      </c>
      <c r="E1594" s="2">
        <v>0</v>
      </c>
      <c r="F1594" s="2">
        <v>0</v>
      </c>
      <c r="G1594" s="3">
        <f t="shared" si="70"/>
        <v>94.90688999999999</v>
      </c>
      <c r="H1594" s="3">
        <f t="shared" si="71"/>
        <v>0.47000000000025466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926.6</v>
      </c>
      <c r="D1601" s="2">
        <v>0</v>
      </c>
      <c r="E1601" s="2">
        <v>0</v>
      </c>
      <c r="F1601" s="2">
        <v>0</v>
      </c>
      <c r="G1601" s="3">
        <f>B1601/1000*C1601</f>
        <v>18.532</v>
      </c>
      <c r="H1601" s="3">
        <f>ABS(C1601-ROUND(C1601,0))</f>
        <v>0.39999999999997726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765926.66999999993</v>
      </c>
      <c r="D1602" s="2">
        <v>0</v>
      </c>
      <c r="E1602" s="2">
        <v>0</v>
      </c>
      <c r="F1602" s="2">
        <v>0</v>
      </c>
      <c r="G1602" s="3">
        <f t="shared" si="70"/>
        <v>16084.460069999999</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758541.35</v>
      </c>
      <c r="D1604" s="2">
        <v>0</v>
      </c>
      <c r="E1604" s="2">
        <v>0</v>
      </c>
      <c r="F1604" s="2">
        <v>0</v>
      </c>
      <c r="G1604" s="3">
        <f t="shared" si="70"/>
        <v>17446.45105</v>
      </c>
      <c r="H1604" s="3">
        <f t="shared" si="71"/>
        <v>0.34999999997671694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498580.33</v>
      </c>
      <c r="D1605" s="2">
        <v>0</v>
      </c>
      <c r="E1605" s="2">
        <v>0</v>
      </c>
      <c r="F1605" s="2">
        <v>0</v>
      </c>
      <c r="G1605" s="3">
        <f t="shared" si="70"/>
        <v>11965.92792</v>
      </c>
      <c r="H1605" s="3">
        <f t="shared" si="71"/>
        <v>0.33000000001629815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256395.21</v>
      </c>
      <c r="D1606" s="2">
        <v>0</v>
      </c>
      <c r="E1606" s="2">
        <v>0</v>
      </c>
      <c r="F1606" s="2">
        <v>0</v>
      </c>
      <c r="G1606" s="3">
        <f t="shared" si="70"/>
        <v>6409.8802500000002</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1175.49</v>
      </c>
      <c r="D1607" s="2">
        <v>0</v>
      </c>
      <c r="E1607" s="2">
        <v>0</v>
      </c>
      <c r="F1607" s="2">
        <v>0</v>
      </c>
      <c r="G1607" s="3">
        <f t="shared" si="70"/>
        <v>30.562739999999998</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2390.3200000000002</v>
      </c>
      <c r="D1612" s="2">
        <v>0</v>
      </c>
      <c r="E1612" s="2">
        <v>0</v>
      </c>
      <c r="F1612" s="2">
        <v>0</v>
      </c>
      <c r="G1612" s="3">
        <f t="shared" si="70"/>
        <v>74.099920000000012</v>
      </c>
      <c r="H1612" s="3">
        <f t="shared" si="71"/>
        <v>0.32000000000016371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7255.5</v>
      </c>
      <c r="D1613" s="2">
        <v>0</v>
      </c>
      <c r="E1613" s="2">
        <v>0</v>
      </c>
      <c r="F1613" s="2">
        <v>0</v>
      </c>
      <c r="G1613" s="3">
        <f t="shared" si="70"/>
        <v>232.17600000000002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129.82</v>
      </c>
      <c r="D1620" s="2">
        <v>0</v>
      </c>
      <c r="E1620" s="2">
        <v>0</v>
      </c>
      <c r="F1620" s="2">
        <v>0</v>
      </c>
      <c r="G1620" s="3">
        <f>B1620/1000*C1620</f>
        <v>5.0629799999999996</v>
      </c>
      <c r="H1620" s="3">
        <f>ABS(C1620-ROUND(C1620,0))</f>
        <v>0.18000000000000682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54743.770000000135</v>
      </c>
      <c r="D1621" s="2">
        <v>0</v>
      </c>
      <c r="E1621" s="2">
        <v>0</v>
      </c>
      <c r="F1621" s="2">
        <v>0</v>
      </c>
      <c r="G1621" s="3">
        <f t="shared" si="70"/>
        <v>2189.7508000000053</v>
      </c>
      <c r="H1621" s="3">
        <f t="shared" si="71"/>
        <v>0.22999999986495823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54743.77</v>
      </c>
      <c r="D1681" s="2">
        <v>0</v>
      </c>
      <c r="E1681" s="2">
        <v>0</v>
      </c>
      <c r="F1681" s="2">
        <v>0</v>
      </c>
      <c r="G1681" s="3">
        <f t="shared" si="70"/>
        <v>5474.3770000000004</v>
      </c>
      <c r="H1681" s="3">
        <f t="shared" si="71"/>
        <v>0.23000000000320142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796.78</v>
      </c>
      <c r="D1682" s="2">
        <v>0</v>
      </c>
      <c r="E1682" s="2">
        <v>0</v>
      </c>
      <c r="F1682" s="2">
        <v>0</v>
      </c>
      <c r="G1682" s="3">
        <f t="shared" si="70"/>
        <v>80.474779999999996</v>
      </c>
      <c r="H1682" s="3">
        <f t="shared" si="71"/>
        <v>0.22000000000002728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53901.96</v>
      </c>
      <c r="D1683" s="2">
        <v>0</v>
      </c>
      <c r="E1683" s="2">
        <v>0</v>
      </c>
      <c r="F1683" s="2">
        <v>0</v>
      </c>
      <c r="G1683" s="3">
        <f t="shared" si="70"/>
        <v>5497.9999199999993</v>
      </c>
      <c r="H1683" s="3">
        <f t="shared" si="71"/>
        <v>4.0000000000873115E-2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45.03</v>
      </c>
      <c r="D1684" s="2">
        <v>0</v>
      </c>
      <c r="E1684" s="2">
        <v>0</v>
      </c>
      <c r="F1684" s="2">
        <v>0</v>
      </c>
      <c r="G1684" s="3">
        <f t="shared" si="70"/>
        <v>4.63809</v>
      </c>
      <c r="H1684" s="3">
        <f t="shared" si="71"/>
        <v>3.0000000000001137E-2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2017</v>
      </c>
      <c r="B1" s="399"/>
      <c r="C1" s="399"/>
    </row>
    <row r="2" spans="1:16" ht="33" customHeight="1" x14ac:dyDescent="0.2">
      <c r="A2" s="400" t="s">
        <v>2018</v>
      </c>
      <c r="B2" s="401"/>
      <c r="C2" s="398"/>
      <c r="D2" s="5"/>
      <c r="E2" s="5"/>
      <c r="F2" s="5"/>
      <c r="G2" s="5"/>
      <c r="H2" s="5"/>
      <c r="I2" s="5"/>
      <c r="J2" s="5"/>
      <c r="K2" s="5"/>
      <c r="L2" s="5"/>
      <c r="M2" s="5"/>
      <c r="N2" s="5"/>
      <c r="O2" s="5"/>
      <c r="P2" s="5"/>
    </row>
    <row r="3" spans="1:16" ht="18.75" customHeight="1" x14ac:dyDescent="0.2">
      <c r="A3" s="222" t="s">
        <v>2019</v>
      </c>
      <c r="B3" s="402"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8" t="s">
        <v>2101</v>
      </c>
      <c r="C46" s="398"/>
      <c r="D46" s="5"/>
      <c r="E46" s="5"/>
      <c r="F46" s="5"/>
      <c r="G46" s="5"/>
      <c r="H46" s="5"/>
      <c r="I46" s="5"/>
      <c r="J46" s="5"/>
      <c r="K46" s="5"/>
      <c r="L46" s="5"/>
      <c r="M46" s="5"/>
      <c r="N46" s="5"/>
      <c r="O46" s="5"/>
      <c r="P46" s="5"/>
    </row>
    <row r="47" spans="1:16" ht="66" hidden="1" customHeight="1" x14ac:dyDescent="0.2">
      <c r="A47" s="39" t="s">
        <v>2102</v>
      </c>
      <c r="B47" s="409" t="s">
        <v>2103</v>
      </c>
      <c r="C47" s="409"/>
      <c r="D47" s="5"/>
      <c r="E47" s="5"/>
      <c r="F47" s="5"/>
      <c r="G47" s="5"/>
      <c r="H47" s="5"/>
      <c r="I47" s="5"/>
      <c r="J47" s="5"/>
      <c r="K47" s="5"/>
      <c r="L47" s="5"/>
      <c r="M47" s="5"/>
      <c r="N47" s="5"/>
      <c r="O47" s="5"/>
      <c r="P47" s="5"/>
    </row>
    <row r="48" spans="1:16" ht="123.75" customHeight="1" x14ac:dyDescent="0.2">
      <c r="A48" s="202" t="s">
        <v>2104</v>
      </c>
      <c r="B48" s="407" t="s">
        <v>2105</v>
      </c>
      <c r="C48" s="406"/>
      <c r="D48" s="5"/>
      <c r="E48" s="5"/>
      <c r="F48" s="5"/>
      <c r="G48" s="5"/>
      <c r="H48" s="5"/>
      <c r="I48" s="5"/>
      <c r="J48" s="5"/>
      <c r="K48" s="5"/>
      <c r="L48" s="5"/>
      <c r="M48" s="5"/>
      <c r="N48" s="5"/>
      <c r="O48" s="5"/>
      <c r="P48" s="5"/>
    </row>
    <row r="49" spans="1:16" ht="34.5" customHeight="1" x14ac:dyDescent="0.2">
      <c r="A49" s="202" t="s">
        <v>2106</v>
      </c>
      <c r="B49" s="405" t="s">
        <v>2107</v>
      </c>
      <c r="C49" s="406"/>
      <c r="D49" s="5"/>
      <c r="E49" s="5"/>
      <c r="F49" s="5"/>
      <c r="G49" s="5"/>
      <c r="H49" s="5"/>
      <c r="I49" s="5"/>
      <c r="J49" s="5"/>
      <c r="K49" s="5"/>
      <c r="L49" s="5"/>
      <c r="M49" s="5"/>
      <c r="N49" s="5"/>
      <c r="O49" s="5"/>
      <c r="P49" s="5"/>
    </row>
    <row r="50" spans="1:16" ht="34.5" customHeight="1" x14ac:dyDescent="0.2">
      <c r="A50" s="202" t="s">
        <v>2108</v>
      </c>
      <c r="B50" s="405" t="s">
        <v>2109</v>
      </c>
      <c r="C50" s="406"/>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10" t="s">
        <v>2115</v>
      </c>
      <c r="C53" s="411"/>
      <c r="D53" s="5"/>
      <c r="E53" s="5"/>
      <c r="F53" s="5"/>
      <c r="G53" s="5"/>
      <c r="H53" s="5"/>
      <c r="I53" s="5"/>
      <c r="J53" s="5"/>
      <c r="K53" s="5"/>
      <c r="L53" s="5"/>
      <c r="M53" s="5"/>
      <c r="N53" s="5"/>
      <c r="O53" s="5"/>
      <c r="P53" s="5"/>
    </row>
    <row r="54" spans="1:16" ht="31.5" customHeight="1" x14ac:dyDescent="0.2">
      <c r="A54" s="224" t="s">
        <v>2116</v>
      </c>
      <c r="B54" s="410" t="s">
        <v>2117</v>
      </c>
      <c r="C54" s="411"/>
      <c r="D54" s="5"/>
      <c r="E54" s="5"/>
      <c r="F54" s="5"/>
      <c r="G54" s="5"/>
      <c r="H54" s="5"/>
      <c r="I54" s="5"/>
      <c r="J54" s="5"/>
      <c r="K54" s="5"/>
      <c r="L54" s="5"/>
      <c r="M54" s="5"/>
      <c r="N54" s="5"/>
      <c r="O54" s="5"/>
      <c r="P54" s="5"/>
    </row>
    <row r="55" spans="1:16" ht="54.6" customHeight="1" x14ac:dyDescent="0.2">
      <c r="A55" s="224" t="s">
        <v>2118</v>
      </c>
      <c r="B55" s="410" t="s">
        <v>2119</v>
      </c>
      <c r="C55" s="411"/>
      <c r="D55" s="5"/>
      <c r="E55" s="5"/>
      <c r="F55" s="5"/>
      <c r="G55" s="5"/>
      <c r="H55" s="5"/>
      <c r="I55" s="5"/>
      <c r="J55" s="5"/>
      <c r="K55" s="5"/>
      <c r="L55" s="5"/>
      <c r="M55" s="5"/>
      <c r="N55" s="5"/>
      <c r="O55" s="5"/>
      <c r="P55" s="5"/>
    </row>
    <row r="56" spans="1:16" ht="54.6" customHeight="1" x14ac:dyDescent="0.2">
      <c r="A56" s="224" t="s">
        <v>2120</v>
      </c>
      <c r="B56" s="410" t="s">
        <v>2121</v>
      </c>
      <c r="C56" s="411"/>
      <c r="D56" s="5"/>
      <c r="E56" s="5"/>
      <c r="F56" s="5"/>
      <c r="G56" s="5"/>
      <c r="H56" s="5"/>
      <c r="I56" s="5"/>
      <c r="J56" s="5"/>
      <c r="K56" s="5"/>
      <c r="L56" s="5"/>
      <c r="M56" s="5"/>
      <c r="N56" s="5"/>
      <c r="O56" s="5"/>
      <c r="P56" s="5"/>
    </row>
    <row r="57" spans="1:16" ht="54" customHeight="1" x14ac:dyDescent="0.2">
      <c r="A57" s="224" t="s">
        <v>2122</v>
      </c>
      <c r="B57" s="410" t="s">
        <v>2123</v>
      </c>
      <c r="C57" s="411"/>
      <c r="D57" s="5"/>
      <c r="E57" s="5"/>
      <c r="F57" s="5"/>
      <c r="G57" s="5"/>
      <c r="H57" s="5"/>
      <c r="I57" s="5"/>
      <c r="J57" s="5"/>
      <c r="K57" s="5"/>
      <c r="L57" s="5"/>
      <c r="M57" s="5"/>
      <c r="N57" s="5"/>
      <c r="O57" s="5"/>
      <c r="P57" s="5"/>
    </row>
    <row r="58" spans="1:16" ht="31.15" customHeight="1" x14ac:dyDescent="0.2">
      <c r="A58" s="270" t="s">
        <v>2124</v>
      </c>
      <c r="B58" s="403" t="s">
        <v>2125</v>
      </c>
      <c r="C58" s="404"/>
      <c r="D58" s="5"/>
      <c r="E58" s="5"/>
      <c r="F58" s="5"/>
      <c r="G58" s="5"/>
      <c r="H58" s="5"/>
      <c r="I58" s="5"/>
      <c r="J58" s="5"/>
      <c r="K58" s="5"/>
      <c r="L58" s="5"/>
      <c r="M58" s="5"/>
      <c r="N58" s="5"/>
      <c r="O58" s="5"/>
      <c r="P58" s="5"/>
    </row>
    <row r="59" spans="1:16" ht="46.5" customHeight="1" x14ac:dyDescent="0.2">
      <c r="A59" s="302" t="s">
        <v>2126</v>
      </c>
      <c r="B59" s="395" t="s">
        <v>2127</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19484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1982</v>
      </c>
      <c r="G12" s="329"/>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5"/>
      <c r="F13" s="362" t="s">
        <v>1985</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722210.61</v>
      </c>
      <c r="I17" s="275">
        <f>'PR-RAS'!E6</f>
        <v>724441.2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680410.42</v>
      </c>
      <c r="I18" s="275">
        <f>'PR-RAS'!E152</f>
        <v>786090.28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27526.919999999922</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41220.010000000053</v>
      </c>
      <c r="J20" s="5"/>
      <c r="K20" s="5"/>
      <c r="L20" s="5"/>
      <c r="M20" s="5"/>
      <c r="N20" s="5"/>
      <c r="O20" s="5"/>
      <c r="P20" s="5"/>
      <c r="Q20" s="5"/>
      <c r="R20" s="5"/>
      <c r="S20" s="5"/>
      <c r="T20" s="5"/>
      <c r="U20" s="5"/>
      <c r="V20" s="5"/>
      <c r="W20" s="5"/>
    </row>
    <row r="21" spans="1:23" ht="29.25" customHeight="1" x14ac:dyDescent="0.2">
      <c r="A21" s="200" t="s">
        <v>1986</v>
      </c>
      <c r="B21" s="345" t="s">
        <v>8</v>
      </c>
      <c r="C21" s="346"/>
      <c r="D21" s="346"/>
      <c r="E21" s="346"/>
      <c r="F21" s="347"/>
      <c r="G21" s="201" t="s">
        <v>9</v>
      </c>
      <c r="H21" s="265" t="s">
        <v>1987</v>
      </c>
      <c r="I21" s="266" t="s">
        <v>1988</v>
      </c>
      <c r="J21" s="5"/>
      <c r="K21" s="5"/>
      <c r="L21" s="5"/>
      <c r="M21" s="5"/>
      <c r="N21" s="5"/>
      <c r="O21" s="5"/>
      <c r="P21" s="5"/>
      <c r="Q21" s="5"/>
      <c r="R21" s="5"/>
      <c r="S21" s="5"/>
      <c r="T21" s="5"/>
      <c r="U21" s="5"/>
      <c r="V21" s="5"/>
      <c r="W21" s="5"/>
    </row>
    <row r="22" spans="1:23" ht="12.75" customHeight="1" x14ac:dyDescent="0.2">
      <c r="A22" s="342" t="s">
        <v>1978</v>
      </c>
      <c r="B22" s="361" t="str">
        <f>BILANCA!B7</f>
        <v>Nefinancijska imovina (šifre 01+02+03+04+05+06)</v>
      </c>
      <c r="C22" s="357"/>
      <c r="D22" s="357"/>
      <c r="E22" s="357"/>
      <c r="F22" s="358"/>
      <c r="G22" s="126" t="str">
        <f>BILANCA!C7</f>
        <v>B002</v>
      </c>
      <c r="H22" s="275">
        <f>BILANCA!D7</f>
        <v>262371.88</v>
      </c>
      <c r="I22" s="275">
        <f>BILANCA!E7</f>
        <v>230157.22000000009</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85074</v>
      </c>
      <c r="I23" s="275">
        <f>BILANCA!E69</f>
        <v>58661.72</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56536.78</v>
      </c>
      <c r="I24" s="275">
        <f>BILANCA!E177</f>
        <v>54743.77</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290909.09999999998</v>
      </c>
      <c r="I25" s="275">
        <f>BILANCA!E251</f>
        <v>234075.16999999998</v>
      </c>
      <c r="J25" s="5"/>
      <c r="K25" s="5"/>
      <c r="L25" s="5"/>
      <c r="M25" s="5"/>
      <c r="N25" s="5"/>
      <c r="O25" s="5"/>
      <c r="P25" s="5"/>
      <c r="Q25" s="5"/>
      <c r="R25" s="5"/>
      <c r="S25" s="5"/>
      <c r="T25" s="5"/>
      <c r="U25" s="5"/>
      <c r="V25" s="5"/>
      <c r="W25" s="5"/>
    </row>
    <row r="26" spans="1:23" ht="48" x14ac:dyDescent="0.2">
      <c r="A26" s="200" t="s">
        <v>1986</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1989</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715456.82000000007</v>
      </c>
      <c r="I30" s="275">
        <f>'RAS-funkcijski'!E114</f>
        <v>793188.13</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715456.82000000007</v>
      </c>
      <c r="I31" s="275">
        <f>'RAS-funkcijski'!E141</f>
        <v>793188.13</v>
      </c>
      <c r="J31" s="5"/>
      <c r="K31" s="5"/>
      <c r="L31" s="5"/>
      <c r="M31" s="5"/>
      <c r="N31" s="5"/>
      <c r="O31" s="5"/>
      <c r="P31" s="5"/>
      <c r="Q31" s="5"/>
      <c r="R31" s="5"/>
      <c r="S31" s="5"/>
      <c r="T31" s="5"/>
      <c r="U31" s="5"/>
      <c r="V31" s="5"/>
      <c r="W31" s="5"/>
    </row>
    <row r="32" spans="1:23" ht="29.25" customHeight="1" x14ac:dyDescent="0.2">
      <c r="A32" s="200" t="s">
        <v>1986</v>
      </c>
      <c r="B32" s="345" t="s">
        <v>8</v>
      </c>
      <c r="C32" s="346"/>
      <c r="D32" s="346"/>
      <c r="E32" s="346"/>
      <c r="F32" s="347"/>
      <c r="G32" s="201" t="s">
        <v>9</v>
      </c>
      <c r="H32" s="265" t="s">
        <v>1990</v>
      </c>
      <c r="I32" s="266" t="s">
        <v>1991</v>
      </c>
      <c r="J32" s="5"/>
      <c r="K32" s="5"/>
      <c r="L32" s="5"/>
      <c r="M32" s="5"/>
      <c r="N32" s="5"/>
      <c r="O32" s="5"/>
      <c r="P32" s="5"/>
      <c r="Q32" s="5"/>
      <c r="R32" s="5"/>
      <c r="S32" s="5"/>
      <c r="T32" s="5"/>
      <c r="U32" s="5"/>
      <c r="V32" s="5"/>
      <c r="W32" s="5"/>
    </row>
    <row r="33" spans="1:23" ht="12.75" customHeight="1" x14ac:dyDescent="0.2">
      <c r="A33" s="342" t="s">
        <v>1980</v>
      </c>
      <c r="B33" s="356" t="str">
        <f>'P-VRIO'!B5</f>
        <v>Promjene u vrijednosti i obujmu imovine (šifre 91511+91512)</v>
      </c>
      <c r="C33" s="357"/>
      <c r="D33" s="357"/>
      <c r="E33" s="357"/>
      <c r="F33" s="358"/>
      <c r="G33" s="126" t="str">
        <f>'P-VRIO'!C5</f>
        <v>9151</v>
      </c>
      <c r="H33" s="275">
        <f>'P-VRIO'!D5</f>
        <v>900</v>
      </c>
      <c r="I33" s="275">
        <f>'P-VRIO'!E5</f>
        <v>12.37</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5" t="s">
        <v>8</v>
      </c>
      <c r="C37" s="346"/>
      <c r="D37" s="346"/>
      <c r="E37" s="346"/>
      <c r="F37" s="347"/>
      <c r="G37" s="201" t="s">
        <v>9</v>
      </c>
      <c r="H37" s="265" t="s">
        <v>1987</v>
      </c>
      <c r="I37" s="266" t="s">
        <v>1950</v>
      </c>
      <c r="J37" s="5"/>
      <c r="K37" s="5"/>
      <c r="L37" s="5"/>
      <c r="M37" s="5"/>
      <c r="N37" s="5"/>
      <c r="O37" s="5"/>
      <c r="P37" s="5"/>
      <c r="Q37" s="5"/>
      <c r="R37" s="5"/>
      <c r="S37" s="5"/>
      <c r="T37" s="5"/>
      <c r="U37" s="5"/>
      <c r="V37" s="5"/>
      <c r="W37" s="5"/>
    </row>
    <row r="38" spans="1:23" ht="12.75" customHeight="1" x14ac:dyDescent="0.2">
      <c r="A38" s="342" t="s">
        <v>1981</v>
      </c>
      <c r="B38" s="361" t="str">
        <f>OBVEZE!B5</f>
        <v>Stanje obveza 1. siječnja (=stanju obveza iz Izvještaja o obvezama na 31. prosinca prethodne godine)</v>
      </c>
      <c r="C38" s="357"/>
      <c r="D38" s="357"/>
      <c r="E38" s="357"/>
      <c r="F38" s="358"/>
      <c r="G38" s="126" t="str">
        <f>OBVEZE!C5</f>
        <v>V001</v>
      </c>
      <c r="H38" s="275">
        <f>OBVEZE!D5</f>
        <v>56536.78</v>
      </c>
      <c r="I38" s="275" t="s">
        <v>1992</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1992</v>
      </c>
      <c r="I39" s="275">
        <f>OBVEZE!D44</f>
        <v>54743.770000000135</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1992</v>
      </c>
      <c r="I41" s="276">
        <f>OBVEZE!D104</f>
        <v>54743.77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1993</v>
      </c>
      <c r="F44" s="348"/>
      <c r="G44" s="229"/>
      <c r="H44" s="349" t="s">
        <v>1994</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A2" sqref="A2:F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722210.61</v>
      </c>
      <c r="E6" s="60">
        <f>E7+E43+E49+E82+E106+E125+E134+E140</f>
        <v>724441.2</v>
      </c>
      <c r="F6" s="45">
        <f t="shared" ref="F6:F132" si="0">IF(D6&lt;&gt;0,IF(E6/D6&gt;=100,"&gt;&gt;100",E6/D6*100),"-")</f>
        <v>100.30885588900445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472202.66</v>
      </c>
      <c r="E49" s="60">
        <f>E50+E53+E58+E61+E64+E68+E71+E74+E77</f>
        <v>496921.31</v>
      </c>
      <c r="F49" s="45">
        <f t="shared" si="0"/>
        <v>105.23475450138295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11227.5</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11227.5</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460536.17</v>
      </c>
      <c r="E68" s="60">
        <f t="shared" si="11"/>
        <v>496862.92</v>
      </c>
      <c r="F68" s="45">
        <f t="shared" si="0"/>
        <v>107.88792550213809</v>
      </c>
    </row>
    <row r="69" spans="1:6" ht="12.75" customHeight="1" x14ac:dyDescent="0.2">
      <c r="A69" s="63" t="s">
        <v>141</v>
      </c>
      <c r="B69" s="64" t="s">
        <v>142</v>
      </c>
      <c r="C69" s="247" t="s">
        <v>141</v>
      </c>
      <c r="D69" s="194">
        <v>460536.17</v>
      </c>
      <c r="E69" s="194">
        <v>496862.92</v>
      </c>
      <c r="F69" s="45">
        <f t="shared" si="0"/>
        <v>107.88792550213809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438.99</v>
      </c>
      <c r="E77" s="60">
        <f t="shared" si="14"/>
        <v>58.39</v>
      </c>
      <c r="F77" s="45">
        <f t="shared" si="0"/>
        <v>13.300986355042255</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438.99</v>
      </c>
      <c r="E80" s="194">
        <v>58.39</v>
      </c>
      <c r="F80" s="45">
        <f t="shared" si="0"/>
        <v>13.300986355042255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0.01</v>
      </c>
      <c r="F82" s="45">
        <f t="shared" si="0"/>
        <v>25</v>
      </c>
    </row>
    <row r="83" spans="1:6" ht="12.75" customHeight="1" x14ac:dyDescent="0.2">
      <c r="A83" s="63">
        <v>641</v>
      </c>
      <c r="B83" s="64" t="s">
        <v>169</v>
      </c>
      <c r="C83" s="247" t="s">
        <v>170</v>
      </c>
      <c r="D83" s="60">
        <f t="shared" ref="D83:E83" si="16">SUM(D84:D90)</f>
        <v>0.04</v>
      </c>
      <c r="E83" s="60">
        <f t="shared" si="16"/>
        <v>0.01</v>
      </c>
      <c r="F83" s="45">
        <f t="shared" si="0"/>
        <v>25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0.04</v>
      </c>
      <c r="E85" s="194">
        <v>0.01</v>
      </c>
      <c r="F85" s="45">
        <f t="shared" si="0"/>
        <v>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90001.57</v>
      </c>
      <c r="E106" s="60">
        <f>E107+E112+E120+E124</f>
        <v>93943.53</v>
      </c>
      <c r="F106" s="45">
        <f t="shared" si="0"/>
        <v>104.37987915099703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90001.57</v>
      </c>
      <c r="E112" s="60">
        <f t="shared" si="20"/>
        <v>93943.53</v>
      </c>
      <c r="F112" s="45">
        <f t="shared" si="0"/>
        <v>104.37987915099703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90001.57</v>
      </c>
      <c r="E117" s="194">
        <v>93943.53</v>
      </c>
      <c r="F117" s="45">
        <f t="shared" si="0"/>
        <v>104.37987915099703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21198.98</v>
      </c>
      <c r="E125" s="60">
        <f t="shared" si="22"/>
        <v>15084.01</v>
      </c>
      <c r="F125" s="45">
        <f t="shared" si="0"/>
        <v>71.154414033128006</v>
      </c>
    </row>
    <row r="126" spans="1:6" ht="12.75" customHeight="1" x14ac:dyDescent="0.2">
      <c r="A126" s="63">
        <v>661</v>
      </c>
      <c r="B126" s="65" t="s">
        <v>255</v>
      </c>
      <c r="C126" s="247" t="s">
        <v>256</v>
      </c>
      <c r="D126" s="60">
        <f t="shared" ref="D126:E126" si="23">SUM(D127:D128)</f>
        <v>21167.98</v>
      </c>
      <c r="E126" s="60">
        <f t="shared" si="23"/>
        <v>15000.01</v>
      </c>
      <c r="F126" s="45">
        <f t="shared" si="0"/>
        <v>70.861792197460503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21167.98</v>
      </c>
      <c r="E128" s="194">
        <v>15000.01</v>
      </c>
      <c r="F128" s="45">
        <f t="shared" si="0"/>
        <v>70.861792197460503</v>
      </c>
    </row>
    <row r="129" spans="1:6" ht="36" x14ac:dyDescent="0.2">
      <c r="A129" s="63">
        <v>663</v>
      </c>
      <c r="B129" s="182" t="s">
        <v>261</v>
      </c>
      <c r="C129" s="247" t="s">
        <v>262</v>
      </c>
      <c r="D129" s="60">
        <f t="shared" ref="D129:E129" si="24">SUM(D130:D133)</f>
        <v>31</v>
      </c>
      <c r="E129" s="60">
        <f t="shared" si="24"/>
        <v>84</v>
      </c>
      <c r="F129" s="45">
        <f t="shared" si="0"/>
        <v>270.96774193548384</v>
      </c>
    </row>
    <row r="130" spans="1:6" ht="12.75" customHeight="1" x14ac:dyDescent="0.2">
      <c r="A130" s="63">
        <v>6631</v>
      </c>
      <c r="B130" s="65" t="s">
        <v>263</v>
      </c>
      <c r="C130" s="247" t="s">
        <v>264</v>
      </c>
      <c r="D130" s="194">
        <v>31</v>
      </c>
      <c r="E130" s="194">
        <v>84</v>
      </c>
      <c r="F130" s="45">
        <f t="shared" si="0"/>
        <v>270.96774193548384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138807.35999999999</v>
      </c>
      <c r="E134" s="60">
        <f t="shared" si="25"/>
        <v>118492.34</v>
      </c>
      <c r="F134" s="45">
        <f t="shared" ref="F134:F229" si="26">IF(D134&lt;&gt;0,IF(E134/D134&gt;=100,"&gt;&gt;100",E134/D134*100),"-")</f>
        <v>85.364594499888184</v>
      </c>
    </row>
    <row r="135" spans="1:6" ht="24" x14ac:dyDescent="0.2">
      <c r="A135" s="63">
        <v>671</v>
      </c>
      <c r="B135" s="182" t="s">
        <v>273</v>
      </c>
      <c r="C135" s="247" t="s">
        <v>274</v>
      </c>
      <c r="D135" s="60">
        <f t="shared" ref="D135:E135" si="27">SUM(D136:D138)</f>
        <v>138807.35999999999</v>
      </c>
      <c r="E135" s="60">
        <f t="shared" si="27"/>
        <v>118492.34</v>
      </c>
      <c r="F135" s="45">
        <f t="shared" si="26"/>
        <v>85.364594499888184</v>
      </c>
    </row>
    <row r="136" spans="1:6" ht="12.75" customHeight="1" x14ac:dyDescent="0.2">
      <c r="A136" s="63">
        <v>6711</v>
      </c>
      <c r="B136" s="65" t="s">
        <v>275</v>
      </c>
      <c r="C136" s="247" t="s">
        <v>276</v>
      </c>
      <c r="D136" s="194">
        <v>119979.04</v>
      </c>
      <c r="E136" s="194">
        <v>113720.33</v>
      </c>
      <c r="F136" s="45">
        <f t="shared" si="26"/>
        <v>94.783497184174848</v>
      </c>
    </row>
    <row r="137" spans="1:6" ht="24" x14ac:dyDescent="0.2">
      <c r="A137" s="63">
        <v>6712</v>
      </c>
      <c r="B137" s="182" t="s">
        <v>277</v>
      </c>
      <c r="C137" s="247" t="s">
        <v>278</v>
      </c>
      <c r="D137" s="194">
        <v>18828.32</v>
      </c>
      <c r="E137" s="194">
        <v>4772.01</v>
      </c>
      <c r="F137" s="45">
        <f t="shared" si="26"/>
        <v>25.344852859947142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680410.42</v>
      </c>
      <c r="E152" s="60">
        <f>E153+E164+E202+E221+E230+E262+E273</f>
        <v>786090.28</v>
      </c>
      <c r="F152" s="45">
        <f t="shared" si="26"/>
        <v>115.53178153856021</v>
      </c>
    </row>
    <row r="153" spans="1:6" ht="12.75" customHeight="1" x14ac:dyDescent="0.2">
      <c r="A153" s="63">
        <v>31</v>
      </c>
      <c r="B153" s="64" t="s">
        <v>308</v>
      </c>
      <c r="C153" s="247" t="s">
        <v>3</v>
      </c>
      <c r="D153" s="60">
        <f t="shared" ref="D153:E153" si="30">D154+D159+D160</f>
        <v>463447.61</v>
      </c>
      <c r="E153" s="60">
        <f t="shared" si="30"/>
        <v>542143.67000000004</v>
      </c>
      <c r="F153" s="45">
        <f t="shared" si="26"/>
        <v>116.9805730576537</v>
      </c>
    </row>
    <row r="154" spans="1:6" ht="12.75" customHeight="1" x14ac:dyDescent="0.2">
      <c r="A154" s="63">
        <v>311</v>
      </c>
      <c r="B154" s="64" t="s">
        <v>309</v>
      </c>
      <c r="C154" s="247" t="s">
        <v>310</v>
      </c>
      <c r="D154" s="60">
        <f t="shared" ref="D154:E154" si="31">SUM(D155:D158)</f>
        <v>376444.7</v>
      </c>
      <c r="E154" s="60">
        <f t="shared" si="31"/>
        <v>449631.57000000007</v>
      </c>
      <c r="F154" s="45">
        <f t="shared" si="26"/>
        <v>119.44159925747395</v>
      </c>
    </row>
    <row r="155" spans="1:6" ht="12.75" customHeight="1" x14ac:dyDescent="0.2">
      <c r="A155" s="63">
        <v>3111</v>
      </c>
      <c r="B155" s="64" t="s">
        <v>311</v>
      </c>
      <c r="C155" s="247" t="s">
        <v>312</v>
      </c>
      <c r="D155" s="194">
        <v>258361.34</v>
      </c>
      <c r="E155" s="194">
        <v>305489.02</v>
      </c>
      <c r="F155" s="45">
        <f t="shared" si="26"/>
        <v>118.24099534396284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2456.21</v>
      </c>
      <c r="F157" s="45" t="str">
        <f t="shared" si="26"/>
        <v>-</v>
      </c>
    </row>
    <row r="158" spans="1:6" ht="12.75" customHeight="1" x14ac:dyDescent="0.2">
      <c r="A158" s="63">
        <v>3114</v>
      </c>
      <c r="B158" s="65" t="s">
        <v>317</v>
      </c>
      <c r="C158" s="247" t="s">
        <v>318</v>
      </c>
      <c r="D158" s="194">
        <v>118083.36</v>
      </c>
      <c r="E158" s="194">
        <v>141686.34</v>
      </c>
      <c r="F158" s="45">
        <f t="shared" si="26"/>
        <v>119.98840480148938</v>
      </c>
    </row>
    <row r="159" spans="1:6" ht="12.75" customHeight="1" x14ac:dyDescent="0.2">
      <c r="A159" s="63">
        <v>312</v>
      </c>
      <c r="B159" s="65" t="s">
        <v>319</v>
      </c>
      <c r="C159" s="247" t="s">
        <v>320</v>
      </c>
      <c r="D159" s="194">
        <v>24632.37</v>
      </c>
      <c r="E159" s="194">
        <v>18258.7</v>
      </c>
      <c r="F159" s="45">
        <f t="shared" si="26"/>
        <v>74.124820307587129</v>
      </c>
    </row>
    <row r="160" spans="1:6" ht="12.75" customHeight="1" x14ac:dyDescent="0.2">
      <c r="A160" s="63">
        <v>313</v>
      </c>
      <c r="B160" s="65" t="s">
        <v>321</v>
      </c>
      <c r="C160" s="247" t="s">
        <v>322</v>
      </c>
      <c r="D160" s="60">
        <f t="shared" ref="D160:E160" si="32">SUM(D161:D163)</f>
        <v>62370.54</v>
      </c>
      <c r="E160" s="60">
        <f t="shared" si="32"/>
        <v>74253.399999999994</v>
      </c>
      <c r="F160" s="45">
        <f t="shared" si="26"/>
        <v>119.05203963281382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62370.54</v>
      </c>
      <c r="E162" s="194">
        <v>74253.399999999994</v>
      </c>
      <c r="F162" s="45">
        <f t="shared" si="26"/>
        <v>119.05203963281382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215889.62999999998</v>
      </c>
      <c r="E164" s="60">
        <f>E165+E170+E178+E188+E189+E194</f>
        <v>242759.54</v>
      </c>
      <c r="F164" s="45">
        <f t="shared" si="26"/>
        <v>112.44613277627093</v>
      </c>
    </row>
    <row r="165" spans="1:6" ht="12.75" customHeight="1" x14ac:dyDescent="0.2">
      <c r="A165" s="63">
        <v>321</v>
      </c>
      <c r="B165" s="64" t="s">
        <v>331</v>
      </c>
      <c r="C165" s="247" t="s">
        <v>332</v>
      </c>
      <c r="D165" s="60">
        <f t="shared" ref="D165:E165" si="33">SUM(D166:D169)</f>
        <v>19203.18</v>
      </c>
      <c r="E165" s="60">
        <f t="shared" si="33"/>
        <v>21725.75</v>
      </c>
      <c r="F165" s="45">
        <f t="shared" si="26"/>
        <v>113.13620973192981</v>
      </c>
    </row>
    <row r="166" spans="1:6" ht="12.75" customHeight="1" x14ac:dyDescent="0.2">
      <c r="A166" s="63">
        <v>3211</v>
      </c>
      <c r="B166" s="64" t="s">
        <v>333</v>
      </c>
      <c r="C166" s="247" t="s">
        <v>334</v>
      </c>
      <c r="D166" s="194">
        <v>2404.2600000000002</v>
      </c>
      <c r="E166" s="194">
        <v>5623.78</v>
      </c>
      <c r="F166" s="45">
        <f t="shared" si="26"/>
        <v>233.90897823030784</v>
      </c>
    </row>
    <row r="167" spans="1:6" ht="12.75" customHeight="1" x14ac:dyDescent="0.2">
      <c r="A167" s="63">
        <v>3212</v>
      </c>
      <c r="B167" s="64" t="s">
        <v>335</v>
      </c>
      <c r="C167" s="247" t="s">
        <v>336</v>
      </c>
      <c r="D167" s="194">
        <v>15143.52</v>
      </c>
      <c r="E167" s="194">
        <v>13646.22</v>
      </c>
      <c r="F167" s="45">
        <f t="shared" si="26"/>
        <v>90.112602618149538</v>
      </c>
    </row>
    <row r="168" spans="1:6" ht="12.75" customHeight="1" x14ac:dyDescent="0.2">
      <c r="A168" s="63">
        <v>3213</v>
      </c>
      <c r="B168" s="64" t="s">
        <v>337</v>
      </c>
      <c r="C168" s="247" t="s">
        <v>338</v>
      </c>
      <c r="D168" s="194">
        <v>942.5</v>
      </c>
      <c r="E168" s="194">
        <v>2402.25</v>
      </c>
      <c r="F168" s="45">
        <f t="shared" si="26"/>
        <v>254.88063660477454</v>
      </c>
    </row>
    <row r="169" spans="1:6" ht="12.75" customHeight="1" x14ac:dyDescent="0.2">
      <c r="A169" s="63">
        <v>3214</v>
      </c>
      <c r="B169" s="64" t="s">
        <v>339</v>
      </c>
      <c r="C169" s="247" t="s">
        <v>340</v>
      </c>
      <c r="D169" s="194">
        <v>712.9</v>
      </c>
      <c r="E169" s="194">
        <v>53.5</v>
      </c>
      <c r="F169" s="45">
        <f t="shared" si="26"/>
        <v>7.5045588441576658</v>
      </c>
    </row>
    <row r="170" spans="1:6" ht="12.75" customHeight="1" x14ac:dyDescent="0.2">
      <c r="A170" s="63">
        <v>322</v>
      </c>
      <c r="B170" s="64" t="s">
        <v>341</v>
      </c>
      <c r="C170" s="247" t="s">
        <v>342</v>
      </c>
      <c r="D170" s="60">
        <f t="shared" ref="D170:E170" si="34">SUM(D171:D177)</f>
        <v>112643.96999999999</v>
      </c>
      <c r="E170" s="60">
        <f t="shared" si="34"/>
        <v>112261.75999999999</v>
      </c>
      <c r="F170" s="45">
        <f t="shared" si="26"/>
        <v>99.66069200153369</v>
      </c>
    </row>
    <row r="171" spans="1:6" ht="12.75" customHeight="1" x14ac:dyDescent="0.2">
      <c r="A171" s="63">
        <v>3221</v>
      </c>
      <c r="B171" s="64" t="s">
        <v>343</v>
      </c>
      <c r="C171" s="247" t="s">
        <v>344</v>
      </c>
      <c r="D171" s="194">
        <v>12019.01</v>
      </c>
      <c r="E171" s="194">
        <v>10691.37</v>
      </c>
      <c r="F171" s="45">
        <f t="shared" si="26"/>
        <v>88.95383230399176</v>
      </c>
    </row>
    <row r="172" spans="1:6" ht="12.75" customHeight="1" x14ac:dyDescent="0.2">
      <c r="A172" s="63">
        <v>3222</v>
      </c>
      <c r="B172" s="64" t="s">
        <v>345</v>
      </c>
      <c r="C172" s="247" t="s">
        <v>346</v>
      </c>
      <c r="D172" s="194">
        <v>69902.78</v>
      </c>
      <c r="E172" s="194">
        <v>69709.42</v>
      </c>
      <c r="F172" s="45">
        <f t="shared" si="26"/>
        <v>99.723387252981922</v>
      </c>
    </row>
    <row r="173" spans="1:6" ht="12.75" customHeight="1" x14ac:dyDescent="0.2">
      <c r="A173" s="63">
        <v>3223</v>
      </c>
      <c r="B173" s="65" t="s">
        <v>347</v>
      </c>
      <c r="C173" s="247" t="s">
        <v>348</v>
      </c>
      <c r="D173" s="194">
        <v>23326.560000000001</v>
      </c>
      <c r="E173" s="194">
        <v>24331.29</v>
      </c>
      <c r="F173" s="45">
        <f t="shared" si="26"/>
        <v>104.30723604337717</v>
      </c>
    </row>
    <row r="174" spans="1:6" ht="12.75" customHeight="1" x14ac:dyDescent="0.2">
      <c r="A174" s="63">
        <v>3224</v>
      </c>
      <c r="B174" s="65" t="s">
        <v>349</v>
      </c>
      <c r="C174" s="247" t="s">
        <v>350</v>
      </c>
      <c r="D174" s="194">
        <v>2333.35</v>
      </c>
      <c r="E174" s="194">
        <v>2671.35</v>
      </c>
      <c r="F174" s="45">
        <f t="shared" si="26"/>
        <v>114.48561081706559</v>
      </c>
    </row>
    <row r="175" spans="1:6" ht="12.75" customHeight="1" x14ac:dyDescent="0.2">
      <c r="A175" s="63">
        <v>3225</v>
      </c>
      <c r="B175" s="65" t="s">
        <v>351</v>
      </c>
      <c r="C175" s="247" t="s">
        <v>352</v>
      </c>
      <c r="D175" s="194">
        <v>4581.12</v>
      </c>
      <c r="E175" s="194">
        <v>4295.6099999999997</v>
      </c>
      <c r="F175" s="45">
        <f t="shared" si="26"/>
        <v>93.767681265716675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481.15</v>
      </c>
      <c r="E177" s="194">
        <v>562.72</v>
      </c>
      <c r="F177" s="45">
        <f t="shared" si="26"/>
        <v>116.95313311857009</v>
      </c>
    </row>
    <row r="178" spans="1:6" ht="12.75" customHeight="1" x14ac:dyDescent="0.2">
      <c r="A178" s="63">
        <v>323</v>
      </c>
      <c r="B178" s="65" t="s">
        <v>357</v>
      </c>
      <c r="C178" s="247" t="s">
        <v>358</v>
      </c>
      <c r="D178" s="60">
        <f t="shared" ref="D178:E178" si="35">SUM(D179:D187)</f>
        <v>65078.020000000004</v>
      </c>
      <c r="E178" s="60">
        <f t="shared" si="35"/>
        <v>69256.72</v>
      </c>
      <c r="F178" s="45">
        <f t="shared" si="26"/>
        <v>106.42106198068102</v>
      </c>
    </row>
    <row r="179" spans="1:6" ht="12.75" customHeight="1" x14ac:dyDescent="0.2">
      <c r="A179" s="63">
        <v>3231</v>
      </c>
      <c r="B179" s="65" t="s">
        <v>359</v>
      </c>
      <c r="C179" s="247" t="s">
        <v>360</v>
      </c>
      <c r="D179" s="194">
        <v>3452.83</v>
      </c>
      <c r="E179" s="194">
        <v>3984.63</v>
      </c>
      <c r="F179" s="45">
        <f t="shared" si="26"/>
        <v>115.40185876512889</v>
      </c>
    </row>
    <row r="180" spans="1:6" ht="12.75" customHeight="1" x14ac:dyDescent="0.2">
      <c r="A180" s="63">
        <v>3232</v>
      </c>
      <c r="B180" s="65" t="s">
        <v>361</v>
      </c>
      <c r="C180" s="247" t="s">
        <v>362</v>
      </c>
      <c r="D180" s="194">
        <v>13541.95</v>
      </c>
      <c r="E180" s="194">
        <v>9971.7800000000007</v>
      </c>
      <c r="F180" s="45">
        <f t="shared" si="26"/>
        <v>73.636219303719187</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14073.62</v>
      </c>
      <c r="E182" s="194">
        <v>14317.51</v>
      </c>
      <c r="F182" s="45">
        <f t="shared" si="26"/>
        <v>101.73295854229403</v>
      </c>
    </row>
    <row r="183" spans="1:6" ht="12.75" customHeight="1" x14ac:dyDescent="0.2">
      <c r="A183" s="63">
        <v>3235</v>
      </c>
      <c r="B183" s="64" t="s">
        <v>367</v>
      </c>
      <c r="C183" s="247" t="s">
        <v>368</v>
      </c>
      <c r="D183" s="194">
        <v>2021.23</v>
      </c>
      <c r="E183" s="194">
        <v>1243.75</v>
      </c>
      <c r="F183" s="45">
        <f t="shared" si="26"/>
        <v>61.534313264695264</v>
      </c>
    </row>
    <row r="184" spans="1:6" ht="12.75" customHeight="1" x14ac:dyDescent="0.2">
      <c r="A184" s="63">
        <v>3236</v>
      </c>
      <c r="B184" s="64" t="s">
        <v>369</v>
      </c>
      <c r="C184" s="247" t="s">
        <v>370</v>
      </c>
      <c r="D184" s="194">
        <v>1056.1099999999999</v>
      </c>
      <c r="E184" s="194">
        <v>2591.1</v>
      </c>
      <c r="F184" s="45">
        <f t="shared" si="26"/>
        <v>245.34376153999111</v>
      </c>
    </row>
    <row r="185" spans="1:6" ht="12.75" customHeight="1" x14ac:dyDescent="0.2">
      <c r="A185" s="63">
        <v>3237</v>
      </c>
      <c r="B185" s="64" t="s">
        <v>371</v>
      </c>
      <c r="C185" s="247" t="s">
        <v>372</v>
      </c>
      <c r="D185" s="194">
        <v>18521.740000000002</v>
      </c>
      <c r="E185" s="194">
        <v>19808.509999999998</v>
      </c>
      <c r="F185" s="45">
        <f t="shared" si="26"/>
        <v>106.94734943909157</v>
      </c>
    </row>
    <row r="186" spans="1:6" ht="12.75" customHeight="1" x14ac:dyDescent="0.2">
      <c r="A186" s="63">
        <v>3238</v>
      </c>
      <c r="B186" s="64" t="s">
        <v>373</v>
      </c>
      <c r="C186" s="247" t="s">
        <v>374</v>
      </c>
      <c r="D186" s="194">
        <v>7888.52</v>
      </c>
      <c r="E186" s="194">
        <v>6383.06</v>
      </c>
      <c r="F186" s="45">
        <f t="shared" si="26"/>
        <v>80.915811837962011</v>
      </c>
    </row>
    <row r="187" spans="1:6" ht="12.75" customHeight="1" x14ac:dyDescent="0.2">
      <c r="A187" s="63">
        <v>3239</v>
      </c>
      <c r="B187" s="64" t="s">
        <v>375</v>
      </c>
      <c r="C187" s="247" t="s">
        <v>376</v>
      </c>
      <c r="D187" s="194">
        <v>4394.58</v>
      </c>
      <c r="E187" s="194">
        <v>10828.94</v>
      </c>
      <c r="F187" s="45">
        <f t="shared" si="26"/>
        <v>246.4158122050344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18964.46</v>
      </c>
      <c r="E194" s="60">
        <f t="shared" si="36"/>
        <v>39515.31</v>
      </c>
      <c r="F194" s="45">
        <f t="shared" si="26"/>
        <v>208.36506813270717</v>
      </c>
    </row>
    <row r="195" spans="1:6" ht="12.75" customHeight="1" x14ac:dyDescent="0.2">
      <c r="A195" s="63">
        <v>3291</v>
      </c>
      <c r="B195" s="183" t="s">
        <v>391</v>
      </c>
      <c r="C195" s="247" t="s">
        <v>392</v>
      </c>
      <c r="D195" s="194">
        <v>2219.4299999999998</v>
      </c>
      <c r="E195" s="194">
        <v>2615.7199999999998</v>
      </c>
      <c r="F195" s="45">
        <f t="shared" si="26"/>
        <v>117.85548541742699</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985.05</v>
      </c>
      <c r="E197" s="194">
        <v>270.42</v>
      </c>
      <c r="F197" s="45">
        <f t="shared" si="26"/>
        <v>27.452413583066853</v>
      </c>
    </row>
    <row r="198" spans="1:6" ht="12.75" customHeight="1" x14ac:dyDescent="0.2">
      <c r="A198" s="63">
        <v>3294</v>
      </c>
      <c r="B198" s="64" t="s">
        <v>397</v>
      </c>
      <c r="C198" s="247" t="s">
        <v>398</v>
      </c>
      <c r="D198" s="194">
        <v>385</v>
      </c>
      <c r="E198" s="194">
        <v>190</v>
      </c>
      <c r="F198" s="45">
        <f t="shared" si="26"/>
        <v>49.350649350649348</v>
      </c>
    </row>
    <row r="199" spans="1:6" ht="12.75" customHeight="1" x14ac:dyDescent="0.2">
      <c r="A199" s="63">
        <v>3295</v>
      </c>
      <c r="B199" s="64" t="s">
        <v>399</v>
      </c>
      <c r="C199" s="247" t="s">
        <v>400</v>
      </c>
      <c r="D199" s="194">
        <v>1493.75</v>
      </c>
      <c r="E199" s="194">
        <v>3547.17</v>
      </c>
      <c r="F199" s="45">
        <f t="shared" si="26"/>
        <v>237.46744769874479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13881.23</v>
      </c>
      <c r="E201" s="194">
        <v>32892</v>
      </c>
      <c r="F201" s="45">
        <f t="shared" si="26"/>
        <v>236.9530653983833</v>
      </c>
    </row>
    <row r="202" spans="1:6" ht="12.75" customHeight="1" x14ac:dyDescent="0.2">
      <c r="A202" s="63">
        <v>34</v>
      </c>
      <c r="B202" s="183" t="s">
        <v>405</v>
      </c>
      <c r="C202" s="247" t="s">
        <v>406</v>
      </c>
      <c r="D202" s="60">
        <f t="shared" ref="D202:E202" si="37">D203+D208+D216</f>
        <v>1073.18</v>
      </c>
      <c r="E202" s="60">
        <f t="shared" si="37"/>
        <v>1187.07</v>
      </c>
      <c r="F202" s="45">
        <f t="shared" si="26"/>
        <v>110.612385620306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1073.18</v>
      </c>
      <c r="E216" s="60">
        <f t="shared" si="40"/>
        <v>1187.07</v>
      </c>
      <c r="F216" s="45">
        <f t="shared" si="26"/>
        <v>110.612385620306</v>
      </c>
    </row>
    <row r="217" spans="1:6" ht="12.75" customHeight="1" x14ac:dyDescent="0.2">
      <c r="A217" s="63">
        <v>3431</v>
      </c>
      <c r="B217" s="182" t="s">
        <v>435</v>
      </c>
      <c r="C217" s="247" t="s">
        <v>436</v>
      </c>
      <c r="D217" s="194">
        <v>1073.18</v>
      </c>
      <c r="E217" s="194">
        <v>1172.08</v>
      </c>
      <c r="F217" s="45">
        <f t="shared" si="26"/>
        <v>109.21560222888982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14.99</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680410.42</v>
      </c>
      <c r="E299" s="60">
        <f>E152-E297+E298</f>
        <v>786090.28</v>
      </c>
      <c r="F299" s="45">
        <f t="shared" si="68"/>
        <v>115.53178153856021</v>
      </c>
    </row>
    <row r="300" spans="1:6" ht="12.75" customHeight="1" x14ac:dyDescent="0.2">
      <c r="A300" s="63" t="s">
        <v>581</v>
      </c>
      <c r="B300" s="64" t="s">
        <v>592</v>
      </c>
      <c r="C300" s="247" t="s">
        <v>593</v>
      </c>
      <c r="D300" s="60">
        <f>IF(D6&gt;=D299,D6-D299,0)</f>
        <v>41800.189999999944</v>
      </c>
      <c r="E300" s="60">
        <f>IF(E6&gt;=E299,E6-E299,0)</f>
        <v>0</v>
      </c>
      <c r="F300" s="45">
        <f t="shared" si="68"/>
        <v>0</v>
      </c>
    </row>
    <row r="301" spans="1:6" ht="12.75" customHeight="1" x14ac:dyDescent="0.2">
      <c r="A301" s="63" t="s">
        <v>581</v>
      </c>
      <c r="B301" s="64" t="s">
        <v>594</v>
      </c>
      <c r="C301" s="247" t="s">
        <v>595</v>
      </c>
      <c r="D301" s="60">
        <f>IF(D299&gt;=D6,D299-D6,0)</f>
        <v>0</v>
      </c>
      <c r="E301" s="60">
        <f>IF(E299&gt;=E6,E299-E6,0)</f>
        <v>61649.080000000075</v>
      </c>
      <c r="F301" s="45" t="str">
        <f t="shared" si="68"/>
        <v>-</v>
      </c>
    </row>
    <row r="302" spans="1:6" ht="12.75" customHeight="1" x14ac:dyDescent="0.2">
      <c r="A302" s="63">
        <v>92211</v>
      </c>
      <c r="B302" s="64" t="s">
        <v>596</v>
      </c>
      <c r="C302" s="247" t="s">
        <v>597</v>
      </c>
      <c r="D302" s="194">
        <v>20773.13</v>
      </c>
      <c r="E302" s="194">
        <v>37802.94</v>
      </c>
      <c r="F302" s="45">
        <f t="shared" si="68"/>
        <v>181.9799904973396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875.58</v>
      </c>
      <c r="E304" s="194">
        <v>45006.37</v>
      </c>
      <c r="F304" s="45">
        <f t="shared" si="68"/>
        <v>5140.1779391945911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35046.399999999994</v>
      </c>
      <c r="E360" s="60">
        <f t="shared" si="86"/>
        <v>7097.85</v>
      </c>
      <c r="F360" s="45">
        <f t="shared" si="72"/>
        <v>20.252722105551502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35046.399999999994</v>
      </c>
      <c r="E373" s="60">
        <f t="shared" si="90"/>
        <v>7097.85</v>
      </c>
      <c r="F373" s="45">
        <f t="shared" si="72"/>
        <v>20.252722105551502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34699.369999999995</v>
      </c>
      <c r="E379" s="60">
        <f t="shared" si="92"/>
        <v>6700.27</v>
      </c>
      <c r="F379" s="45">
        <f t="shared" si="72"/>
        <v>19.309486022368709</v>
      </c>
    </row>
    <row r="380" spans="1:6" ht="12.75" customHeight="1" x14ac:dyDescent="0.2">
      <c r="A380" s="63">
        <v>4221</v>
      </c>
      <c r="B380" s="64" t="s">
        <v>647</v>
      </c>
      <c r="C380" s="247" t="s">
        <v>739</v>
      </c>
      <c r="D380" s="194">
        <v>3510.45</v>
      </c>
      <c r="E380" s="194">
        <v>820.5</v>
      </c>
      <c r="F380" s="45">
        <f t="shared" si="72"/>
        <v>23.373071828398071</v>
      </c>
    </row>
    <row r="381" spans="1:6" ht="12.75" customHeight="1" x14ac:dyDescent="0.2">
      <c r="A381" s="63">
        <v>4222</v>
      </c>
      <c r="B381" s="64" t="s">
        <v>740</v>
      </c>
      <c r="C381" s="247" t="s">
        <v>741</v>
      </c>
      <c r="D381" s="194">
        <v>0</v>
      </c>
      <c r="E381" s="194">
        <v>799.97</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761.07</v>
      </c>
      <c r="E385" s="194"/>
      <c r="F385" s="45">
        <f t="shared" si="72"/>
        <v>0</v>
      </c>
    </row>
    <row r="386" spans="1:6" ht="12.75" customHeight="1" x14ac:dyDescent="0.2">
      <c r="A386" s="63">
        <v>4227</v>
      </c>
      <c r="B386" s="183" t="s">
        <v>659</v>
      </c>
      <c r="C386" s="247" t="s">
        <v>746</v>
      </c>
      <c r="D386" s="194">
        <v>30427.85</v>
      </c>
      <c r="E386" s="194">
        <v>5079.8</v>
      </c>
      <c r="F386" s="45">
        <f t="shared" si="72"/>
        <v>16.694574214083481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347.03</v>
      </c>
      <c r="E393" s="60">
        <f t="shared" si="94"/>
        <v>397.58</v>
      </c>
      <c r="F393" s="45">
        <f t="shared" si="72"/>
        <v>114.56646399446736</v>
      </c>
    </row>
    <row r="394" spans="1:6" ht="12.75" customHeight="1" x14ac:dyDescent="0.2">
      <c r="A394" s="63">
        <v>4241</v>
      </c>
      <c r="B394" s="64" t="s">
        <v>756</v>
      </c>
      <c r="C394" s="247" t="s">
        <v>757</v>
      </c>
      <c r="D394" s="194">
        <v>347.03</v>
      </c>
      <c r="E394" s="194">
        <v>397.58</v>
      </c>
      <c r="F394" s="45">
        <f t="shared" si="72"/>
        <v>114.56646399446736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35046.399999999994</v>
      </c>
      <c r="E418" s="60">
        <f t="shared" si="102"/>
        <v>7097.85</v>
      </c>
      <c r="F418" s="45">
        <f t="shared" si="72"/>
        <v>20.252722105551502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10276.02</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722210.61</v>
      </c>
      <c r="E422" s="60">
        <f>E6+E308</f>
        <v>724441.2</v>
      </c>
      <c r="F422" s="45">
        <f t="shared" si="72"/>
        <v>100.30885588900445</v>
      </c>
    </row>
    <row r="423" spans="1:6" ht="12.75" customHeight="1" x14ac:dyDescent="0.2">
      <c r="A423" s="63" t="s">
        <v>581</v>
      </c>
      <c r="B423" s="64" t="s">
        <v>804</v>
      </c>
      <c r="C423" s="247" t="s">
        <v>805</v>
      </c>
      <c r="D423" s="60">
        <f t="shared" ref="D423:E423" si="103">D299+D360</f>
        <v>715456.82000000007</v>
      </c>
      <c r="E423" s="60">
        <f t="shared" si="103"/>
        <v>793188.13</v>
      </c>
      <c r="F423" s="45">
        <f t="shared" si="72"/>
        <v>110.86457041530471</v>
      </c>
    </row>
    <row r="424" spans="1:6" ht="12.75" customHeight="1" x14ac:dyDescent="0.2">
      <c r="A424" s="63" t="s">
        <v>581</v>
      </c>
      <c r="B424" s="64" t="s">
        <v>806</v>
      </c>
      <c r="C424" s="247" t="s">
        <v>807</v>
      </c>
      <c r="D424" s="60">
        <f t="shared" ref="D424:E424" si="104">IF(D422&gt;=D423,D422-D423,0)</f>
        <v>6753.7899999999208</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68746.930000000051</v>
      </c>
      <c r="F425" s="45" t="str">
        <f t="shared" si="72"/>
        <v>-</v>
      </c>
    </row>
    <row r="426" spans="1:6" ht="12.75" customHeight="1" x14ac:dyDescent="0.2">
      <c r="A426" s="251" t="s">
        <v>810</v>
      </c>
      <c r="B426" s="183" t="s">
        <v>811</v>
      </c>
      <c r="C426" s="252" t="s">
        <v>812</v>
      </c>
      <c r="D426" s="60">
        <f t="shared" ref="D426:E426" si="106">IF(D302-D303+D419-D420&gt;=0,D302-D303+D419-D420,0)</f>
        <v>20773.13</v>
      </c>
      <c r="E426" s="60">
        <f t="shared" si="106"/>
        <v>27526.920000000002</v>
      </c>
      <c r="F426" s="45">
        <f t="shared" si="72"/>
        <v>132.51214429409529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875.58</v>
      </c>
      <c r="E428" s="81">
        <f t="shared" si="108"/>
        <v>45006.37</v>
      </c>
      <c r="F428" s="61">
        <f t="shared" si="72"/>
        <v>5140.1779391945911</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722210.61</v>
      </c>
      <c r="E643" s="60">
        <f>E422+E430</f>
        <v>724441.2</v>
      </c>
      <c r="F643" s="45">
        <f t="shared" si="109"/>
        <v>100.30885588900445</v>
      </c>
    </row>
    <row r="644" spans="1:6" ht="12.75" customHeight="1" x14ac:dyDescent="0.2">
      <c r="A644" s="63" t="s">
        <v>581</v>
      </c>
      <c r="B644" s="64" t="s">
        <v>1237</v>
      </c>
      <c r="C644" s="247" t="s">
        <v>1238</v>
      </c>
      <c r="D644" s="60">
        <f>D423+D535</f>
        <v>715456.82000000007</v>
      </c>
      <c r="E644" s="60">
        <f>E423+E535</f>
        <v>793188.13</v>
      </c>
      <c r="F644" s="45">
        <f t="shared" si="109"/>
        <v>110.86457041530471</v>
      </c>
    </row>
    <row r="645" spans="1:6" ht="12.75" customHeight="1" x14ac:dyDescent="0.2">
      <c r="A645" s="63" t="s">
        <v>581</v>
      </c>
      <c r="B645" s="64" t="s">
        <v>1239</v>
      </c>
      <c r="C645" s="247" t="s">
        <v>1240</v>
      </c>
      <c r="D645" s="60">
        <f t="shared" ref="D645:E645" si="163">IF(D643&gt;=D644,D643-D644,0)</f>
        <v>6753.7899999999208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68746.930000000051</v>
      </c>
      <c r="F646" s="45" t="str">
        <f t="shared" si="109"/>
        <v>-</v>
      </c>
    </row>
    <row r="647" spans="1:6" ht="24" x14ac:dyDescent="0.2">
      <c r="A647" s="251" t="s">
        <v>1243</v>
      </c>
      <c r="B647" s="64" t="s">
        <v>1244</v>
      </c>
      <c r="C647" s="252" t="s">
        <v>1243</v>
      </c>
      <c r="D647" s="60">
        <f>IF(D426-D427+D641-D642&gt;=0,D426-D427+D641-D642,0)</f>
        <v>20773.13</v>
      </c>
      <c r="E647" s="60">
        <f>IF(E426-E427+E641-E642&gt;=0,E426-E427+E641-E642,0)</f>
        <v>27526.920000000002</v>
      </c>
      <c r="F647" s="45">
        <f t="shared" si="109"/>
        <v>132.51214429409529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27526.919999999922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41220.010000000053</v>
      </c>
      <c r="F650" s="45" t="str">
        <f t="shared" si="109"/>
        <v>-</v>
      </c>
    </row>
    <row r="651" spans="1:6" ht="24" x14ac:dyDescent="0.2">
      <c r="A651" s="249" t="s">
        <v>1251</v>
      </c>
      <c r="B651" s="184" t="s">
        <v>1252</v>
      </c>
      <c r="C651" s="250" t="s">
        <v>1251</v>
      </c>
      <c r="D651" s="196">
        <v>39042.15</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40398.74</v>
      </c>
      <c r="E653" s="194">
        <v>45156.27</v>
      </c>
      <c r="F653" s="45">
        <f t="shared" ref="F653:F740" si="167">IF(D653&lt;&gt;0,IF(E653/D653&gt;=100,"&gt;&gt;100",E653/D653*100),"-")</f>
        <v>111.77643164118484</v>
      </c>
    </row>
    <row r="654" spans="1:6" ht="12.75" customHeight="1" x14ac:dyDescent="0.2">
      <c r="A654" s="63" t="s">
        <v>1256</v>
      </c>
      <c r="B654" s="64" t="s">
        <v>1257</v>
      </c>
      <c r="C654" s="247" t="s">
        <v>1256</v>
      </c>
      <c r="D654" s="194">
        <v>263988.94</v>
      </c>
      <c r="E654" s="194">
        <v>233258.07</v>
      </c>
      <c r="F654" s="45">
        <f t="shared" si="167"/>
        <v>88.359031253354786</v>
      </c>
    </row>
    <row r="655" spans="1:6" ht="12.75" customHeight="1" x14ac:dyDescent="0.2">
      <c r="A655" s="63" t="s">
        <v>1258</v>
      </c>
      <c r="B655" s="64" t="s">
        <v>1259</v>
      </c>
      <c r="C655" s="247" t="s">
        <v>1258</v>
      </c>
      <c r="D655" s="194">
        <v>259231.41</v>
      </c>
      <c r="E655" s="194">
        <v>265975.03000000003</v>
      </c>
      <c r="F655" s="45">
        <f t="shared" si="167"/>
        <v>102.60139000902709</v>
      </c>
    </row>
    <row r="656" spans="1:6" ht="24" x14ac:dyDescent="0.2">
      <c r="A656" s="63">
        <v>11</v>
      </c>
      <c r="B656" s="64" t="s">
        <v>1260</v>
      </c>
      <c r="C656" s="247" t="s">
        <v>1261</v>
      </c>
      <c r="D656" s="60">
        <f t="shared" ref="D656:E656" si="168">+D653+D654-D655</f>
        <v>45156.26999999999</v>
      </c>
      <c r="E656" s="60">
        <f t="shared" si="168"/>
        <v>12439.309999999998</v>
      </c>
      <c r="F656" s="45">
        <f t="shared" si="167"/>
        <v>27.547248698796423</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18</v>
      </c>
      <c r="E658" s="253">
        <v>18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18</v>
      </c>
      <c r="E660" s="253">
        <v>18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11227.5</v>
      </c>
      <c r="E681" s="192"/>
      <c r="F681" s="71">
        <f t="shared" si="167"/>
        <v>0</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460536.17</v>
      </c>
      <c r="E683" s="192">
        <v>495910.92</v>
      </c>
      <c r="F683" s="71">
        <f t="shared" si="167"/>
        <v>107.68120992537892</v>
      </c>
    </row>
    <row r="684" spans="1:6" ht="24" x14ac:dyDescent="0.2">
      <c r="A684" s="70">
        <v>63613</v>
      </c>
      <c r="B684" s="182" t="s">
        <v>1317</v>
      </c>
      <c r="C684" s="278" t="s">
        <v>1318</v>
      </c>
      <c r="D684" s="192">
        <v>0</v>
      </c>
      <c r="E684" s="192">
        <v>952</v>
      </c>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70912.95</v>
      </c>
      <c r="E724" s="192">
        <v>70356.539999999994</v>
      </c>
      <c r="F724" s="71">
        <f t="shared" si="167"/>
        <v>99.215361933187097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232.86</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2156.31</v>
      </c>
      <c r="E732" s="192"/>
      <c r="F732" s="71">
        <f t="shared" si="167"/>
        <v>0</v>
      </c>
    </row>
    <row r="733" spans="1:6" ht="12.75" customHeight="1" x14ac:dyDescent="0.2">
      <c r="A733" s="70">
        <v>31215</v>
      </c>
      <c r="B733" s="65" t="s">
        <v>1395</v>
      </c>
      <c r="C733" s="278" t="s">
        <v>1396</v>
      </c>
      <c r="D733" s="192">
        <v>1915.1</v>
      </c>
      <c r="E733" s="192">
        <v>882.88</v>
      </c>
      <c r="F733" s="71">
        <f t="shared" si="167"/>
        <v>46.100986893634797</v>
      </c>
    </row>
    <row r="734" spans="1:6" ht="12.75" customHeight="1" x14ac:dyDescent="0.2">
      <c r="A734" s="70">
        <v>32121</v>
      </c>
      <c r="B734" s="65" t="s">
        <v>1397</v>
      </c>
      <c r="C734" s="278" t="s">
        <v>1398</v>
      </c>
      <c r="D734" s="192">
        <v>15143.52</v>
      </c>
      <c r="E734" s="192">
        <v>13646.22</v>
      </c>
      <c r="F734" s="71">
        <f t="shared" si="167"/>
        <v>90.112602618149538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295.60000000000002</v>
      </c>
      <c r="E736" s="194">
        <v>1898.6</v>
      </c>
      <c r="F736" s="45">
        <f t="shared" si="167"/>
        <v>642.28687415426236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13883.38</v>
      </c>
      <c r="E738" s="194">
        <v>15539.13</v>
      </c>
      <c r="F738" s="45">
        <f t="shared" si="167"/>
        <v>111.92613038035407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2219.4299999999998</v>
      </c>
      <c r="E741" s="192">
        <v>2615.7199999999998</v>
      </c>
      <c r="F741" s="71">
        <f t="shared" ref="F741:F1006" si="169">IF(D741&lt;&gt;0,IF(E741/D741&gt;=100,"&gt;&gt;100",E741/D741*100),"-")</f>
        <v>117.85548541742699</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519.17999999999995</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A2" sqref="A2:F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347445.88</v>
      </c>
      <c r="E6" s="180">
        <f t="shared" si="0"/>
        <v>288818.94000000006</v>
      </c>
      <c r="F6" s="181">
        <f t="shared" ref="F6:F298" si="1">IF(D6&gt;0,IF(E6/D6&gt;=100,"&gt;&gt;100",E6/D6*100),"-")</f>
        <v>83.126310204052515</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262371.88</v>
      </c>
      <c r="E7" s="79">
        <f t="shared" si="2"/>
        <v>230157.22000000009</v>
      </c>
      <c r="F7" s="71">
        <f t="shared" si="1"/>
        <v>87.721755852799504</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0.42</v>
      </c>
      <c r="E8" s="79">
        <f>E9+E10-E11</f>
        <v>0.42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0.42</v>
      </c>
      <c r="E10" s="192">
        <v>0.42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262095.52</v>
      </c>
      <c r="E12" s="79">
        <f t="shared" si="3"/>
        <v>230156.80000000008</v>
      </c>
      <c r="F12" s="71">
        <f t="shared" si="1"/>
        <v>87.814091595308483</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170321.25</v>
      </c>
      <c r="E13" s="79">
        <f t="shared" si="4"/>
        <v>160181.06000000006</v>
      </c>
      <c r="F13" s="71">
        <f t="shared" si="1"/>
        <v>94.046432843817229</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811215.52</v>
      </c>
      <c r="E15" s="192">
        <v>811215.52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640894.27</v>
      </c>
      <c r="E18" s="192">
        <v>651034.46</v>
      </c>
      <c r="F18" s="71">
        <f t="shared" si="1"/>
        <v>101.58219389291779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79443.099999999991</v>
      </c>
      <c r="E19" s="79">
        <f t="shared" si="5"/>
        <v>57246.99000000002</v>
      </c>
      <c r="F19" s="71">
        <f t="shared" si="1"/>
        <v>72.060367734894569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32893.9</v>
      </c>
      <c r="E20" s="192">
        <v>34813.949999999997</v>
      </c>
      <c r="F20" s="71">
        <f t="shared" si="1"/>
        <v>105.83710049583661</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3358.14</v>
      </c>
      <c r="E21" s="192">
        <v>4158.1099999999997</v>
      </c>
      <c r="F21" s="71">
        <f t="shared" si="1"/>
        <v>123.82181803021911</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25581.19</v>
      </c>
      <c r="E22" s="192">
        <v>25581.19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105.27</v>
      </c>
      <c r="E23" s="192">
        <v>105.27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291.86</v>
      </c>
      <c r="E24" s="192">
        <v>291.86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761.07</v>
      </c>
      <c r="E25" s="192">
        <v>761.07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118148.44</v>
      </c>
      <c r="E26" s="192">
        <v>122580.07</v>
      </c>
      <c r="F26" s="71">
        <f t="shared" si="1"/>
        <v>103.7509001388423</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101696.77</v>
      </c>
      <c r="E28" s="192">
        <v>131044.53</v>
      </c>
      <c r="F28" s="71">
        <f t="shared" si="1"/>
        <v>128.85810434294029</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12331.17</v>
      </c>
      <c r="E35" s="79">
        <f t="shared" si="7"/>
        <v>12728.75</v>
      </c>
      <c r="F35" s="71">
        <f t="shared" si="1"/>
        <v>103.22418716147779</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12331.17</v>
      </c>
      <c r="E36" s="192">
        <v>12728.75</v>
      </c>
      <c r="F36" s="71">
        <f t="shared" si="1"/>
        <v>103.22418716147779</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24917.46</v>
      </c>
      <c r="E54" s="192">
        <v>29213.07</v>
      </c>
      <c r="F54" s="71">
        <f t="shared" si="1"/>
        <v>117.23935746259852</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24917.46</v>
      </c>
      <c r="E55" s="192">
        <v>29213.07</v>
      </c>
      <c r="F55" s="71">
        <f t="shared" si="1"/>
        <v>117.23935746259852</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275.94</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275.94</v>
      </c>
      <c r="E64" s="192">
        <v>0</v>
      </c>
      <c r="F64" s="71">
        <f t="shared" si="1"/>
        <v>0</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85074</v>
      </c>
      <c r="E69" s="79">
        <f>E70+E82+E88+E119+E135+E147+E165+E171</f>
        <v>58661.72</v>
      </c>
      <c r="F69" s="71">
        <f t="shared" si="1"/>
        <v>68.953757904882806</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45156.27</v>
      </c>
      <c r="E70" s="79">
        <f t="shared" si="12"/>
        <v>12439.31</v>
      </c>
      <c r="F70" s="71">
        <f t="shared" si="1"/>
        <v>27.547248698796423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45131.96</v>
      </c>
      <c r="E71" s="79">
        <f t="shared" si="13"/>
        <v>12436.17</v>
      </c>
      <c r="F71" s="71">
        <f t="shared" si="1"/>
        <v>27.555129447070325</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45131.96</v>
      </c>
      <c r="E73" s="192">
        <v>12436.17</v>
      </c>
      <c r="F73" s="71">
        <f t="shared" si="1"/>
        <v>27.555129447070325</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24.31</v>
      </c>
      <c r="E80" s="192">
        <v>3.14</v>
      </c>
      <c r="F80" s="71">
        <f t="shared" si="1"/>
        <v>12.916495269436448</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0</v>
      </c>
      <c r="E82" s="79">
        <f>SUM(E83:E85)-E86+E87</f>
        <v>1216.04</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0</v>
      </c>
      <c r="E87" s="192">
        <v>1216.04</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875.57999999999993</v>
      </c>
      <c r="E147" s="79">
        <f t="shared" si="24"/>
        <v>45006.37</v>
      </c>
      <c r="F147" s="71">
        <f t="shared" si="1"/>
        <v>5140.1779391945911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668.92</v>
      </c>
      <c r="E150" s="79">
        <f t="shared" si="25"/>
        <v>45006.37</v>
      </c>
      <c r="F150" s="71">
        <f t="shared" si="1"/>
        <v>6728.2141362195789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668.92</v>
      </c>
      <c r="E156" s="192">
        <v>45006.37</v>
      </c>
      <c r="F156" s="71">
        <f t="shared" si="1"/>
        <v>6728.2141362195789</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206.66</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39042.15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39042.15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347445.88</v>
      </c>
      <c r="E176" s="79">
        <f>E177+E251</f>
        <v>288818.94</v>
      </c>
      <c r="F176" s="71">
        <f t="shared" si="1"/>
        <v>83.126310204052501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56536.78</v>
      </c>
      <c r="E177" s="79">
        <f>E178+E197+E203+E219+E247+E248</f>
        <v>54743.77</v>
      </c>
      <c r="F177" s="71">
        <f t="shared" si="1"/>
        <v>96.828595473601425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56536.78</v>
      </c>
      <c r="E178" s="79">
        <f>SUM(E179:E181)+E185+E186+SUM(E194:E196)</f>
        <v>53901.96</v>
      </c>
      <c r="F178" s="71">
        <f t="shared" si="1"/>
        <v>95.339635543446235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37711.43</v>
      </c>
      <c r="E179" s="192">
        <v>44833.19</v>
      </c>
      <c r="F179" s="71">
        <f t="shared" si="1"/>
        <v>118.88488450318644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18641.07</v>
      </c>
      <c r="E180" s="192">
        <v>8948.92</v>
      </c>
      <c r="F180" s="71">
        <f t="shared" si="1"/>
        <v>48.006471731504682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108.27</v>
      </c>
      <c r="E181" s="79">
        <f t="shared" si="28"/>
        <v>119.85</v>
      </c>
      <c r="F181" s="71">
        <f t="shared" si="1"/>
        <v>110.69548351343863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108.27</v>
      </c>
      <c r="E184" s="192">
        <v>119.85</v>
      </c>
      <c r="F184" s="71">
        <f t="shared" si="1"/>
        <v>110.69548351343863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76.010000000000005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45.03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45.03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796.78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290909.09999999998</v>
      </c>
      <c r="E251" s="79">
        <f>+E252+E255-E264+E274+E291</f>
        <v>234075.16999999998</v>
      </c>
      <c r="F251" s="71">
        <f t="shared" si="1"/>
        <v>80.463337173020705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262506.59999999998</v>
      </c>
      <c r="E252" s="79">
        <f>E253-E254</f>
        <v>230288.81</v>
      </c>
      <c r="F252" s="71">
        <f t="shared" si="1"/>
        <v>87.726864772161932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262506.59999999998</v>
      </c>
      <c r="E253" s="192">
        <v>230288.81</v>
      </c>
      <c r="F253" s="71">
        <f t="shared" si="1"/>
        <v>87.726864772161932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27526.92</v>
      </c>
      <c r="E255" s="79">
        <f>E256-E260</f>
        <v>-41220.01</v>
      </c>
      <c r="F255" s="71">
        <f t="shared" si="1"/>
        <v>-149.7443593398753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27526.92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27526.92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0</v>
      </c>
      <c r="E260" s="79">
        <f>SUM(E261:E263)</f>
        <v>41220.01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41220.01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875.57999999999993</v>
      </c>
      <c r="E274" s="79">
        <f>SUM(E275:E277)+SUM(E286:E290)</f>
        <v>45006.37</v>
      </c>
      <c r="F274" s="71">
        <f t="shared" si="1"/>
        <v>5140.1779391945911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668.92</v>
      </c>
      <c r="E277" s="79">
        <f>SUM(E278:E285)</f>
        <v>45006.37</v>
      </c>
      <c r="F277" s="71">
        <f t="shared" si="39"/>
        <v>6728.2141362195789</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668.92</v>
      </c>
      <c r="E283" s="192">
        <v>45006.37</v>
      </c>
      <c r="F283" s="71">
        <f t="shared" si="39"/>
        <v>6728.2141362195789</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327">
        <v>206.66</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875.58</v>
      </c>
      <c r="E303" s="192">
        <v>45006.37</v>
      </c>
      <c r="F303" s="71">
        <f t="shared" si="43"/>
        <v>5140.1779391945911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0</v>
      </c>
      <c r="E308" s="192">
        <v>1216.04</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56536.78</v>
      </c>
      <c r="E337" s="192">
        <v>53901.96</v>
      </c>
      <c r="F337" s="71">
        <f t="shared" si="43"/>
        <v>95.339635543446235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45.03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231.18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565.6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715456.82000000007</v>
      </c>
      <c r="E114" s="60">
        <f t="shared" si="22"/>
        <v>793188.13</v>
      </c>
      <c r="F114" s="45">
        <f t="shared" si="1"/>
        <v>110.86457041530471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715456.82000000007</v>
      </c>
      <c r="E126" s="194">
        <v>793188.13</v>
      </c>
      <c r="F126" s="45">
        <f t="shared" si="1"/>
        <v>110.86457041530471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715456.82000000007</v>
      </c>
      <c r="E141" s="81">
        <f t="shared" si="28"/>
        <v>793188.13</v>
      </c>
      <c r="F141" s="61">
        <f t="shared" si="1"/>
        <v>110.86457041530471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12.37</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12.37</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12.37</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12.37</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56536.78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764133.66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755906.53</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505702.09</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246703.06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1187.07</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2314.31</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7300.53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926.6</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765926.66999999993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758541.35</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498580.33</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256395.21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1175.49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2390.3200000000002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7255.5</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129.82</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54743.770000000135</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54743.77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796.78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53901.96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45.03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19484</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2026-02-06T11:29:09Z</cp:lastPrinted>
  <dcterms:created xsi:type="dcterms:W3CDTF">2022-04-01T05:14:30Z</dcterms:created>
  <dcterms:modified xsi:type="dcterms:W3CDTF">2026-02-09T06:34:54Z</dcterms:modified>
</cp:coreProperties>
</file>